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runekm.com\"/>
    </mc:Choice>
  </mc:AlternateContent>
  <xr:revisionPtr revIDLastSave="0" documentId="13_ncr:1_{5E44F08B-D83B-4F53-AED0-11C65855297B}" xr6:coauthVersionLast="47" xr6:coauthVersionMax="47" xr10:uidLastSave="{00000000-0000-0000-0000-000000000000}"/>
  <bookViews>
    <workbookView xWindow="-120" yWindow="-120" windowWidth="29040" windowHeight="15840" xr2:uid="{4A8FE2B5-546B-4E75-925A-AF4F38734118}"/>
  </bookViews>
  <sheets>
    <sheet name="Othello engines" sheetId="1" r:id="rId1"/>
    <sheet name="Gam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4" i="2" l="1"/>
  <c r="Q764" i="2"/>
  <c r="C765" i="2"/>
  <c r="C764" i="2"/>
  <c r="R763" i="2"/>
  <c r="Q763" i="2"/>
  <c r="C763" i="2"/>
  <c r="R762" i="2"/>
  <c r="Q762" i="2"/>
  <c r="C762" i="2"/>
  <c r="R761" i="2"/>
  <c r="Q761" i="2"/>
  <c r="R760" i="2"/>
  <c r="Q760" i="2"/>
  <c r="R759" i="2"/>
  <c r="Q759" i="2"/>
  <c r="R758" i="2"/>
  <c r="Q758" i="2"/>
  <c r="R757" i="2"/>
  <c r="Q757" i="2"/>
  <c r="R756" i="2"/>
  <c r="Q756" i="2"/>
  <c r="R755" i="2"/>
  <c r="Q755" i="2"/>
  <c r="R754" i="2"/>
  <c r="Q754" i="2"/>
  <c r="R753" i="2"/>
  <c r="Q753" i="2"/>
  <c r="C753" i="2"/>
  <c r="R752" i="2"/>
  <c r="Q752" i="2"/>
  <c r="R751" i="2"/>
  <c r="Q751" i="2"/>
  <c r="R750" i="2"/>
  <c r="Q750" i="2"/>
  <c r="R749" i="2"/>
  <c r="Q749" i="2"/>
  <c r="R748" i="2"/>
  <c r="Q748" i="2"/>
  <c r="R747" i="2"/>
  <c r="Q747" i="2"/>
  <c r="R746" i="2"/>
  <c r="Q746" i="2"/>
  <c r="R745" i="2"/>
  <c r="Q745" i="2"/>
  <c r="R744" i="2"/>
  <c r="Q744" i="2"/>
  <c r="R743" i="2"/>
  <c r="Q743" i="2"/>
  <c r="R742" i="2"/>
  <c r="Q742" i="2"/>
  <c r="R741" i="2"/>
  <c r="Q741" i="2"/>
  <c r="R740" i="2"/>
  <c r="Q740" i="2"/>
  <c r="R739" i="2"/>
  <c r="Q739" i="2"/>
  <c r="R738" i="2"/>
  <c r="Q738" i="2"/>
  <c r="R737" i="2"/>
  <c r="Q737" i="2"/>
  <c r="R736" i="2"/>
  <c r="Q736" i="2"/>
  <c r="R735" i="2"/>
  <c r="Q735" i="2"/>
  <c r="R734" i="2"/>
  <c r="Q734" i="2"/>
  <c r="R733" i="2"/>
  <c r="Q733" i="2"/>
  <c r="R732" i="2"/>
  <c r="Q732" i="2"/>
  <c r="R731" i="2"/>
  <c r="Q731" i="2"/>
  <c r="R730" i="2"/>
  <c r="Q730" i="2"/>
  <c r="R729" i="2"/>
  <c r="Q729" i="2"/>
  <c r="R728" i="2"/>
  <c r="Q728" i="2"/>
  <c r="R727" i="2"/>
  <c r="Q727" i="2"/>
  <c r="R726" i="2"/>
  <c r="Q726" i="2"/>
  <c r="R725" i="2"/>
  <c r="Q725" i="2"/>
  <c r="R724" i="2"/>
  <c r="Q724" i="2"/>
  <c r="R723" i="2"/>
  <c r="Q723" i="2"/>
  <c r="R722" i="2"/>
  <c r="Q722" i="2"/>
  <c r="R721" i="2"/>
  <c r="Q721" i="2"/>
  <c r="R720" i="2"/>
  <c r="Q720" i="2"/>
  <c r="R719" i="2"/>
  <c r="Q719" i="2"/>
  <c r="F718" i="2"/>
  <c r="C718" i="2"/>
  <c r="R718" i="2"/>
  <c r="Q718" i="2"/>
  <c r="R717" i="2"/>
  <c r="Q717" i="2"/>
  <c r="R716" i="2"/>
  <c r="Q716" i="2"/>
  <c r="R715" i="2"/>
  <c r="Q715" i="2"/>
  <c r="R714" i="2"/>
  <c r="Q714" i="2"/>
  <c r="R713" i="2"/>
  <c r="Q713" i="2"/>
  <c r="R712" i="2"/>
  <c r="Q712" i="2"/>
  <c r="R711" i="2"/>
  <c r="Q711" i="2"/>
  <c r="R710" i="2"/>
  <c r="Q710" i="2"/>
  <c r="R709" i="2"/>
  <c r="Q709" i="2"/>
  <c r="R708" i="2"/>
  <c r="Q708" i="2"/>
  <c r="R707" i="2"/>
  <c r="Q707" i="2"/>
  <c r="R706" i="2"/>
  <c r="Q706" i="2"/>
  <c r="R705" i="2"/>
  <c r="Q705" i="2"/>
  <c r="R704" i="2"/>
  <c r="Q704" i="2"/>
  <c r="R703" i="2"/>
  <c r="Q703" i="2"/>
  <c r="R702" i="2"/>
  <c r="Q702" i="2"/>
  <c r="R701" i="2"/>
  <c r="Q701" i="2"/>
  <c r="R700" i="2"/>
  <c r="Q700" i="2"/>
  <c r="R699" i="2"/>
  <c r="Q699" i="2"/>
  <c r="R698" i="2"/>
  <c r="Q698" i="2"/>
  <c r="R697" i="2"/>
  <c r="Q697" i="2"/>
  <c r="R696" i="2"/>
  <c r="Q696" i="2"/>
  <c r="R695" i="2"/>
  <c r="Q695" i="2"/>
  <c r="R694" i="2"/>
  <c r="Q694" i="2"/>
  <c r="R693" i="2"/>
  <c r="Q693" i="2"/>
  <c r="R692" i="2"/>
  <c r="Q692" i="2"/>
  <c r="R691" i="2"/>
  <c r="Q691" i="2"/>
  <c r="R690" i="2"/>
  <c r="Q690" i="2"/>
  <c r="R689" i="2"/>
  <c r="Q689" i="2"/>
  <c r="R688" i="2"/>
  <c r="Q688" i="2"/>
  <c r="R687" i="2"/>
  <c r="Q687" i="2"/>
  <c r="R686" i="2"/>
  <c r="Q686" i="2"/>
  <c r="R685" i="2"/>
  <c r="Q685" i="2"/>
  <c r="R684" i="2"/>
  <c r="Q684" i="2"/>
  <c r="R683" i="2"/>
  <c r="Q683" i="2"/>
  <c r="R682" i="2"/>
  <c r="Q682" i="2"/>
  <c r="R681" i="2"/>
  <c r="Q681" i="2"/>
  <c r="R680" i="2"/>
  <c r="Q680" i="2"/>
  <c r="R679" i="2"/>
  <c r="Q679" i="2"/>
  <c r="R678" i="2"/>
  <c r="Q678" i="2"/>
  <c r="R677" i="2"/>
  <c r="Q677" i="2"/>
  <c r="R676" i="2"/>
  <c r="Q676" i="2"/>
  <c r="R675" i="2"/>
  <c r="Q675" i="2"/>
  <c r="R674" i="2"/>
  <c r="Q674" i="2"/>
  <c r="R673" i="2"/>
  <c r="Q673" i="2"/>
  <c r="R672" i="2"/>
  <c r="Q672" i="2"/>
  <c r="R671" i="2"/>
  <c r="Q671" i="2"/>
  <c r="R670" i="2"/>
  <c r="Q670" i="2"/>
  <c r="R669" i="2"/>
  <c r="Q669" i="2"/>
  <c r="R668" i="2"/>
  <c r="Q668" i="2"/>
  <c r="R667" i="2"/>
  <c r="Q667" i="2"/>
  <c r="R666" i="2"/>
  <c r="Q666" i="2"/>
  <c r="R665" i="2"/>
  <c r="Q665" i="2"/>
  <c r="R664" i="2"/>
  <c r="Q664" i="2"/>
  <c r="R663" i="2"/>
  <c r="Q663" i="2"/>
  <c r="R662" i="2"/>
  <c r="Q662" i="2"/>
  <c r="R661" i="2"/>
  <c r="Q661" i="2"/>
  <c r="R660" i="2"/>
  <c r="Q660" i="2"/>
  <c r="R659" i="2"/>
  <c r="Q659" i="2"/>
  <c r="R658" i="2"/>
  <c r="Q658" i="2"/>
  <c r="R657" i="2"/>
  <c r="Q657" i="2"/>
  <c r="R656" i="2"/>
  <c r="Q656" i="2"/>
  <c r="R655" i="2"/>
  <c r="Q655" i="2"/>
  <c r="R654" i="2"/>
  <c r="Q654" i="2"/>
  <c r="R653" i="2"/>
  <c r="Q653" i="2"/>
  <c r="R652" i="2"/>
  <c r="Q652" i="2"/>
  <c r="R651" i="2"/>
  <c r="Q651" i="2"/>
  <c r="R650" i="2"/>
  <c r="Q650" i="2"/>
  <c r="R649" i="2"/>
  <c r="Q649" i="2"/>
  <c r="R648" i="2"/>
  <c r="Q648" i="2"/>
  <c r="R647" i="2"/>
  <c r="Q647" i="2"/>
  <c r="R646" i="2"/>
  <c r="Q646" i="2"/>
  <c r="R645" i="2"/>
  <c r="Q645" i="2"/>
  <c r="R644" i="2"/>
  <c r="Q644" i="2"/>
  <c r="R643" i="2"/>
  <c r="Q643" i="2"/>
  <c r="R642" i="2"/>
  <c r="Q642" i="2"/>
  <c r="R641" i="2"/>
  <c r="Q641" i="2"/>
  <c r="R640" i="2"/>
  <c r="Q640" i="2"/>
  <c r="R639" i="2"/>
  <c r="Q639" i="2"/>
  <c r="R638" i="2"/>
  <c r="Q638" i="2"/>
  <c r="R637" i="2"/>
  <c r="Q637" i="2"/>
  <c r="R636" i="2"/>
  <c r="Q636" i="2"/>
  <c r="R635" i="2"/>
  <c r="Q635" i="2"/>
  <c r="R634" i="2"/>
  <c r="Q634" i="2"/>
  <c r="R633" i="2"/>
  <c r="Q633" i="2"/>
  <c r="R632" i="2"/>
  <c r="Q632" i="2"/>
  <c r="R631" i="2"/>
  <c r="Q631" i="2"/>
  <c r="R630" i="2"/>
  <c r="Q630" i="2"/>
  <c r="R629" i="2"/>
  <c r="Q629" i="2"/>
  <c r="R628" i="2"/>
  <c r="Q628" i="2"/>
  <c r="R627" i="2"/>
  <c r="Q627" i="2"/>
  <c r="R626" i="2"/>
  <c r="Q626" i="2"/>
  <c r="R625" i="2"/>
  <c r="Q625" i="2"/>
  <c r="R624" i="2"/>
  <c r="Q624" i="2"/>
  <c r="R623" i="2"/>
  <c r="Q623" i="2"/>
  <c r="R622" i="2"/>
  <c r="Q622" i="2"/>
  <c r="R621" i="2"/>
  <c r="Q621" i="2"/>
  <c r="R620" i="2"/>
  <c r="Q620" i="2"/>
  <c r="R619" i="2"/>
  <c r="Q619" i="2"/>
  <c r="R618" i="2"/>
  <c r="Q618" i="2"/>
  <c r="R617" i="2"/>
  <c r="Q617" i="2"/>
  <c r="R616" i="2"/>
  <c r="Q616" i="2"/>
  <c r="R615" i="2"/>
  <c r="Q615" i="2"/>
  <c r="R614" i="2"/>
  <c r="Q614" i="2"/>
  <c r="R613" i="2"/>
  <c r="Q613" i="2"/>
  <c r="R612" i="2"/>
  <c r="Q612" i="2"/>
  <c r="R611" i="2"/>
  <c r="Q611" i="2"/>
  <c r="R610" i="2"/>
  <c r="Q610" i="2"/>
  <c r="R609" i="2"/>
  <c r="Q609" i="2"/>
  <c r="R608" i="2"/>
  <c r="Q608" i="2"/>
  <c r="R607" i="2"/>
  <c r="Q607" i="2"/>
  <c r="R606" i="2"/>
  <c r="Q606" i="2"/>
  <c r="R605" i="2"/>
  <c r="Q605" i="2"/>
  <c r="R604" i="2"/>
  <c r="Q604" i="2"/>
  <c r="R603" i="2"/>
  <c r="Q603" i="2"/>
  <c r="R602" i="2"/>
  <c r="Q602" i="2"/>
  <c r="R601" i="2"/>
  <c r="Q601" i="2"/>
  <c r="R600" i="2"/>
  <c r="Q600" i="2"/>
  <c r="R599" i="2"/>
  <c r="Q599" i="2"/>
  <c r="R598" i="2"/>
  <c r="Q598" i="2"/>
  <c r="R597" i="2"/>
  <c r="Q597" i="2"/>
  <c r="R596" i="2"/>
  <c r="Q596" i="2"/>
  <c r="R595" i="2"/>
  <c r="Q595" i="2"/>
  <c r="R594" i="2"/>
  <c r="Q594" i="2"/>
  <c r="R593" i="2"/>
  <c r="Q593" i="2"/>
  <c r="R592" i="2"/>
  <c r="Q592" i="2"/>
  <c r="R591" i="2"/>
  <c r="Q591" i="2"/>
  <c r="R590" i="2"/>
  <c r="Q590" i="2"/>
  <c r="R589" i="2"/>
  <c r="Q589" i="2"/>
  <c r="R588" i="2"/>
  <c r="Q588" i="2"/>
  <c r="R587" i="2"/>
  <c r="Q587" i="2"/>
  <c r="R586" i="2"/>
  <c r="Q586" i="2"/>
  <c r="R585" i="2"/>
  <c r="Q585" i="2"/>
  <c r="R584" i="2"/>
  <c r="Q584" i="2"/>
  <c r="R583" i="2"/>
  <c r="Q583" i="2"/>
  <c r="R582" i="2"/>
  <c r="Q582" i="2"/>
  <c r="R581" i="2"/>
  <c r="Q581" i="2"/>
  <c r="R580" i="2"/>
  <c r="Q580" i="2"/>
  <c r="R579" i="2"/>
  <c r="Q579" i="2"/>
  <c r="R578" i="2"/>
  <c r="Q578" i="2"/>
  <c r="R577" i="2"/>
  <c r="Q577" i="2"/>
  <c r="R576" i="2"/>
  <c r="Q576" i="2"/>
  <c r="R575" i="2"/>
  <c r="Q575" i="2"/>
  <c r="R574" i="2"/>
  <c r="Q574" i="2"/>
  <c r="R573" i="2"/>
  <c r="Q573" i="2"/>
  <c r="R572" i="2"/>
  <c r="Q572" i="2"/>
  <c r="R571" i="2"/>
  <c r="Q571" i="2"/>
  <c r="R570" i="2"/>
  <c r="Q570" i="2"/>
  <c r="R569" i="2"/>
  <c r="Q569" i="2"/>
  <c r="R568" i="2"/>
  <c r="Q568" i="2"/>
  <c r="R567" i="2"/>
  <c r="Q567" i="2"/>
  <c r="R566" i="2"/>
  <c r="Q566" i="2"/>
  <c r="R565" i="2"/>
  <c r="Q565" i="2"/>
  <c r="R564" i="2"/>
  <c r="Q564" i="2"/>
  <c r="R563" i="2"/>
  <c r="Q563" i="2"/>
  <c r="R562" i="2"/>
  <c r="Q562" i="2"/>
  <c r="R561" i="2"/>
  <c r="Q561" i="2"/>
  <c r="R560" i="2"/>
  <c r="Q560" i="2"/>
  <c r="R559" i="2"/>
  <c r="Q559" i="2"/>
  <c r="R558" i="2"/>
  <c r="Q558" i="2"/>
  <c r="R557" i="2"/>
  <c r="Q557" i="2"/>
  <c r="R556" i="2"/>
  <c r="Q556" i="2"/>
  <c r="R555" i="2"/>
  <c r="Q555" i="2"/>
  <c r="R554" i="2"/>
  <c r="Q554" i="2"/>
  <c r="R553" i="2"/>
  <c r="Q553" i="2"/>
  <c r="R552" i="2"/>
  <c r="Q552" i="2"/>
  <c r="R551" i="2"/>
  <c r="Q551" i="2"/>
  <c r="R550" i="2"/>
  <c r="Q550" i="2"/>
  <c r="R549" i="2"/>
  <c r="Q549" i="2"/>
  <c r="R548" i="2"/>
  <c r="Q548" i="2"/>
  <c r="R547" i="2"/>
  <c r="Q547" i="2"/>
  <c r="R546" i="2"/>
  <c r="Q546" i="2"/>
  <c r="R545" i="2"/>
  <c r="Q545" i="2"/>
  <c r="R544" i="2"/>
  <c r="Q544" i="2"/>
  <c r="R543" i="2"/>
  <c r="Q543" i="2"/>
  <c r="R542" i="2"/>
  <c r="Q542" i="2"/>
  <c r="R541" i="2"/>
  <c r="Q541" i="2"/>
  <c r="R540" i="2"/>
  <c r="Q540" i="2"/>
  <c r="R539" i="2"/>
  <c r="Q539" i="2"/>
  <c r="R538" i="2"/>
  <c r="Q538" i="2"/>
  <c r="R537" i="2"/>
  <c r="Q537" i="2"/>
  <c r="R536" i="2"/>
  <c r="Q536" i="2"/>
  <c r="R535" i="2"/>
  <c r="Q535" i="2"/>
  <c r="R534" i="2"/>
  <c r="Q534" i="2"/>
  <c r="R533" i="2"/>
  <c r="Q533" i="2"/>
  <c r="R532" i="2"/>
  <c r="Q532" i="2"/>
  <c r="R531" i="2"/>
  <c r="Q531" i="2"/>
  <c r="R530" i="2"/>
  <c r="Q530" i="2"/>
  <c r="R529" i="2"/>
  <c r="Q529" i="2"/>
  <c r="R528" i="2"/>
  <c r="Q528" i="2"/>
  <c r="R527" i="2"/>
  <c r="Q527" i="2"/>
  <c r="R526" i="2"/>
  <c r="Q526" i="2"/>
  <c r="R525" i="2"/>
  <c r="Q525" i="2"/>
  <c r="R524" i="2"/>
  <c r="Q524" i="2"/>
  <c r="R523" i="2"/>
  <c r="Q523" i="2"/>
  <c r="R522" i="2"/>
  <c r="Q522" i="2"/>
  <c r="R521" i="2"/>
  <c r="Q521" i="2"/>
  <c r="R520" i="2"/>
  <c r="Q520" i="2"/>
  <c r="R519" i="2"/>
  <c r="Q519" i="2"/>
  <c r="R518" i="2"/>
  <c r="Q518" i="2"/>
  <c r="R517" i="2"/>
  <c r="Q517" i="2"/>
  <c r="R516" i="2"/>
  <c r="Q516" i="2"/>
  <c r="R515" i="2"/>
  <c r="Q515" i="2"/>
  <c r="R514" i="2"/>
  <c r="Q514" i="2"/>
  <c r="R513" i="2"/>
  <c r="Q513" i="2"/>
  <c r="R512" i="2"/>
  <c r="Q512" i="2"/>
  <c r="R511" i="2"/>
  <c r="Q511" i="2"/>
  <c r="R510" i="2"/>
  <c r="Q510" i="2"/>
  <c r="R509" i="2"/>
  <c r="Q509" i="2"/>
  <c r="R508" i="2"/>
  <c r="Q508" i="2"/>
  <c r="R507" i="2"/>
  <c r="Q507" i="2"/>
  <c r="C32" i="1"/>
  <c r="R506" i="2"/>
  <c r="Q506" i="2"/>
  <c r="R505" i="2"/>
  <c r="Q505" i="2"/>
  <c r="R504" i="2"/>
  <c r="Q504" i="2"/>
  <c r="R503" i="2"/>
  <c r="Q503" i="2"/>
  <c r="R502" i="2"/>
  <c r="Q502" i="2"/>
  <c r="R501" i="2"/>
  <c r="Q501" i="2"/>
  <c r="R500" i="2"/>
  <c r="Q500" i="2"/>
  <c r="R499" i="2"/>
  <c r="Q499" i="2"/>
  <c r="R498" i="2"/>
  <c r="Q498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1" i="2"/>
  <c r="C760" i="2"/>
  <c r="C759" i="2"/>
  <c r="C758" i="2"/>
  <c r="C757" i="2"/>
  <c r="C756" i="2"/>
  <c r="C755" i="2"/>
  <c r="C754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R497" i="2"/>
  <c r="Q497" i="2"/>
  <c r="R496" i="2"/>
  <c r="Q496" i="2"/>
  <c r="R495" i="2"/>
  <c r="Q495" i="2"/>
  <c r="R494" i="2"/>
  <c r="Q494" i="2"/>
  <c r="R493" i="2"/>
  <c r="Q493" i="2"/>
  <c r="R492" i="2"/>
  <c r="Q492" i="2"/>
  <c r="R491" i="2"/>
  <c r="Q491" i="2"/>
  <c r="R490" i="2"/>
  <c r="Q490" i="2"/>
  <c r="R489" i="2"/>
  <c r="Q489" i="2"/>
  <c r="R488" i="2"/>
  <c r="Q488" i="2"/>
  <c r="C492" i="2"/>
  <c r="C491" i="2"/>
  <c r="C490" i="2"/>
  <c r="C489" i="2"/>
  <c r="C488" i="2"/>
  <c r="C487" i="2"/>
  <c r="R487" i="2"/>
  <c r="Q487" i="2"/>
  <c r="R486" i="2"/>
  <c r="Q486" i="2"/>
  <c r="Q485" i="2"/>
  <c r="R485" i="2"/>
  <c r="R484" i="2"/>
  <c r="Q484" i="2"/>
  <c r="R483" i="2"/>
  <c r="Q483" i="2"/>
  <c r="R482" i="2"/>
  <c r="Q482" i="2"/>
  <c r="R481" i="2"/>
  <c r="Q481" i="2"/>
  <c r="C481" i="2"/>
  <c r="R480" i="2"/>
  <c r="Q480" i="2"/>
  <c r="R479" i="2"/>
  <c r="Q479" i="2"/>
  <c r="R478" i="2"/>
  <c r="Q478" i="2"/>
  <c r="C9" i="1"/>
  <c r="R477" i="2"/>
  <c r="Q477" i="2"/>
  <c r="R476" i="2"/>
  <c r="Q476" i="2"/>
  <c r="R475" i="2"/>
  <c r="Q475" i="2"/>
  <c r="R474" i="2"/>
  <c r="Q474" i="2"/>
  <c r="R473" i="2"/>
  <c r="Q473" i="2"/>
  <c r="I764" i="2" a="1"/>
  <c r="J764" i="2" a="1"/>
  <c r="I763" i="2" a="1"/>
  <c r="J763" i="2" a="1"/>
  <c r="I762" i="2" a="1"/>
  <c r="J762" i="2" a="1"/>
  <c r="I761" i="2" a="1"/>
  <c r="J761" i="2" a="1"/>
  <c r="J760" i="2" a="1"/>
  <c r="I760" i="2" a="1"/>
  <c r="J764" i="2" l="1"/>
  <c r="I764" i="2"/>
  <c r="J763" i="2"/>
  <c r="I763" i="2"/>
  <c r="J762" i="2"/>
  <c r="I762" i="2"/>
  <c r="J761" i="2"/>
  <c r="I761" i="2"/>
  <c r="I760" i="2"/>
  <c r="J760" i="2"/>
  <c r="C474" i="2"/>
  <c r="F474" i="2"/>
  <c r="R472" i="2"/>
  <c r="Q472" i="2"/>
  <c r="C486" i="2"/>
  <c r="C485" i="2"/>
  <c r="C484" i="2"/>
  <c r="C483" i="2"/>
  <c r="C482" i="2"/>
  <c r="C480" i="2"/>
  <c r="C479" i="2"/>
  <c r="C478" i="2"/>
  <c r="C477" i="2"/>
  <c r="C476" i="2"/>
  <c r="C475" i="2"/>
  <c r="C473" i="2"/>
  <c r="C472" i="2"/>
  <c r="C471" i="2"/>
  <c r="C470" i="2"/>
  <c r="C469" i="2"/>
  <c r="C468" i="2"/>
  <c r="C467" i="2"/>
  <c r="C466" i="2"/>
  <c r="C465" i="2"/>
  <c r="C464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3" i="2"/>
  <c r="F472" i="2"/>
  <c r="F471" i="2"/>
  <c r="F470" i="2"/>
  <c r="F469" i="2"/>
  <c r="F468" i="2"/>
  <c r="F467" i="2"/>
  <c r="F466" i="2"/>
  <c r="R471" i="2"/>
  <c r="Q471" i="2"/>
  <c r="R470" i="2"/>
  <c r="Q470" i="2"/>
  <c r="R469" i="2"/>
  <c r="Q469" i="2"/>
  <c r="R468" i="2"/>
  <c r="Q468" i="2"/>
  <c r="R467" i="2"/>
  <c r="Q467" i="2"/>
  <c r="R466" i="2"/>
  <c r="Q466" i="2"/>
  <c r="R465" i="2"/>
  <c r="Q465" i="2"/>
  <c r="R464" i="2"/>
  <c r="Q464" i="2"/>
  <c r="R463" i="2"/>
  <c r="Q463" i="2"/>
  <c r="R462" i="2"/>
  <c r="Q462" i="2"/>
  <c r="R461" i="2"/>
  <c r="Q461" i="2"/>
  <c r="R460" i="2"/>
  <c r="Q460" i="2"/>
  <c r="R459" i="2"/>
  <c r="Q459" i="2"/>
  <c r="R458" i="2"/>
  <c r="Q458" i="2"/>
  <c r="R457" i="2"/>
  <c r="Q457" i="2"/>
  <c r="R456" i="2"/>
  <c r="Q456" i="2"/>
  <c r="R455" i="2"/>
  <c r="Q455" i="2"/>
  <c r="R454" i="2"/>
  <c r="Q454" i="2"/>
  <c r="R453" i="2"/>
  <c r="Q453" i="2"/>
  <c r="R452" i="2"/>
  <c r="Q452" i="2"/>
  <c r="R451" i="2"/>
  <c r="Q451" i="2"/>
  <c r="R450" i="2"/>
  <c r="Q450" i="2"/>
  <c r="R449" i="2"/>
  <c r="Q449" i="2"/>
  <c r="R448" i="2"/>
  <c r="Q448" i="2"/>
  <c r="R447" i="2"/>
  <c r="Q447" i="2"/>
  <c r="R446" i="2"/>
  <c r="Q446" i="2"/>
  <c r="R445" i="2"/>
  <c r="Q445" i="2"/>
  <c r="R444" i="2"/>
  <c r="Q444" i="2"/>
  <c r="R443" i="2"/>
  <c r="Q443" i="2"/>
  <c r="R442" i="2"/>
  <c r="Q442" i="2"/>
  <c r="R441" i="2"/>
  <c r="Q441" i="2"/>
  <c r="R440" i="2"/>
  <c r="Q440" i="2"/>
  <c r="R439" i="2"/>
  <c r="Q439" i="2"/>
  <c r="R438" i="2"/>
  <c r="Q438" i="2"/>
  <c r="R437" i="2"/>
  <c r="Q437" i="2"/>
  <c r="R436" i="2"/>
  <c r="Q436" i="2"/>
  <c r="R435" i="2"/>
  <c r="Q435" i="2"/>
  <c r="R434" i="2"/>
  <c r="Q434" i="2"/>
  <c r="R433" i="2"/>
  <c r="Q433" i="2"/>
  <c r="R432" i="2"/>
  <c r="Q432" i="2"/>
  <c r="R431" i="2"/>
  <c r="Q431" i="2"/>
  <c r="R430" i="2"/>
  <c r="Q430" i="2"/>
  <c r="R429" i="2"/>
  <c r="Q429" i="2"/>
  <c r="R428" i="2"/>
  <c r="Q428" i="2"/>
  <c r="R427" i="2"/>
  <c r="Q427" i="2"/>
  <c r="R426" i="2"/>
  <c r="Q426" i="2"/>
  <c r="R425" i="2"/>
  <c r="Q425" i="2"/>
  <c r="R424" i="2"/>
  <c r="Q424" i="2"/>
  <c r="R423" i="2"/>
  <c r="Q423" i="2"/>
  <c r="R422" i="2"/>
  <c r="Q422" i="2"/>
  <c r="R421" i="2"/>
  <c r="Q421" i="2"/>
  <c r="R420" i="2"/>
  <c r="Q420" i="2"/>
  <c r="R419" i="2"/>
  <c r="Q419" i="2"/>
  <c r="R418" i="2"/>
  <c r="Q418" i="2"/>
  <c r="R417" i="2"/>
  <c r="Q417" i="2"/>
  <c r="R416" i="2"/>
  <c r="Q416" i="2"/>
  <c r="R415" i="2"/>
  <c r="Q415" i="2"/>
  <c r="R414" i="2"/>
  <c r="Q414" i="2"/>
  <c r="R413" i="2"/>
  <c r="Q413" i="2"/>
  <c r="R412" i="2"/>
  <c r="Q412" i="2"/>
  <c r="C420" i="2"/>
  <c r="C419" i="2"/>
  <c r="C418" i="2"/>
  <c r="C417" i="2"/>
  <c r="C416" i="2"/>
  <c r="C415" i="2"/>
  <c r="C414" i="2"/>
  <c r="C413" i="2"/>
  <c r="C412" i="2"/>
  <c r="C411" i="2"/>
  <c r="R411" i="2"/>
  <c r="Q411" i="2"/>
  <c r="R410" i="2"/>
  <c r="Q410" i="2"/>
  <c r="R409" i="2"/>
  <c r="Q409" i="2"/>
  <c r="R408" i="2"/>
  <c r="Q408" i="2"/>
  <c r="R407" i="2"/>
  <c r="Q407" i="2"/>
  <c r="R406" i="2"/>
  <c r="Q406" i="2"/>
  <c r="R405" i="2"/>
  <c r="Q405" i="2"/>
  <c r="R404" i="2"/>
  <c r="Q404" i="2"/>
  <c r="R403" i="2"/>
  <c r="Q403" i="2"/>
  <c r="R402" i="2"/>
  <c r="Q402" i="2"/>
  <c r="R401" i="2"/>
  <c r="Q401" i="2"/>
  <c r="R400" i="2"/>
  <c r="Q400" i="2"/>
  <c r="R399" i="2"/>
  <c r="Q399" i="2"/>
  <c r="R398" i="2"/>
  <c r="Q398" i="2"/>
  <c r="R397" i="2"/>
  <c r="Q397" i="2"/>
  <c r="R396" i="2"/>
  <c r="Q396" i="2"/>
  <c r="R395" i="2"/>
  <c r="Q395" i="2"/>
  <c r="R394" i="2"/>
  <c r="Q394" i="2"/>
  <c r="R393" i="2"/>
  <c r="Q393" i="2"/>
  <c r="R392" i="2"/>
  <c r="Q392" i="2"/>
  <c r="R391" i="2"/>
  <c r="Q391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R390" i="2"/>
  <c r="Q390" i="2"/>
  <c r="R389" i="2"/>
  <c r="Q389" i="2"/>
  <c r="R388" i="2"/>
  <c r="Q388" i="2"/>
  <c r="R387" i="2"/>
  <c r="Q387" i="2"/>
  <c r="R386" i="2"/>
  <c r="Q386" i="2"/>
  <c r="R385" i="2"/>
  <c r="Q385" i="2"/>
  <c r="C386" i="2"/>
  <c r="C385" i="2"/>
  <c r="R384" i="2"/>
  <c r="Q384" i="2"/>
  <c r="R383" i="2"/>
  <c r="Q383" i="2"/>
  <c r="R382" i="2"/>
  <c r="Q382" i="2"/>
  <c r="R381" i="2"/>
  <c r="Q381" i="2"/>
  <c r="R380" i="2"/>
  <c r="Q380" i="2"/>
  <c r="R379" i="2"/>
  <c r="Q379" i="2"/>
  <c r="R378" i="2"/>
  <c r="Q378" i="2"/>
  <c r="R377" i="2"/>
  <c r="Q377" i="2"/>
  <c r="R376" i="2"/>
  <c r="Q376" i="2"/>
  <c r="R375" i="2"/>
  <c r="Q375" i="2"/>
  <c r="R374" i="2"/>
  <c r="Q374" i="2"/>
  <c r="R373" i="2"/>
  <c r="Q373" i="2"/>
  <c r="R372" i="2"/>
  <c r="Q372" i="2"/>
  <c r="F373" i="2"/>
  <c r="F374" i="2"/>
  <c r="F375" i="2"/>
  <c r="C373" i="2"/>
  <c r="C374" i="2"/>
  <c r="C375" i="2"/>
  <c r="R371" i="2"/>
  <c r="Q371" i="2"/>
  <c r="R370" i="2"/>
  <c r="Q370" i="2"/>
  <c r="R369" i="2"/>
  <c r="Q369" i="2"/>
  <c r="R368" i="2"/>
  <c r="Q368" i="2"/>
  <c r="R367" i="2"/>
  <c r="Q367" i="2"/>
  <c r="R366" i="2"/>
  <c r="Q366" i="2"/>
  <c r="R365" i="2"/>
  <c r="Q365" i="2"/>
  <c r="R364" i="2"/>
  <c r="Q364" i="2"/>
  <c r="R363" i="2"/>
  <c r="Q363" i="2"/>
  <c r="R362" i="2"/>
  <c r="Q362" i="2"/>
  <c r="F364" i="2"/>
  <c r="F365" i="2"/>
  <c r="F366" i="2"/>
  <c r="F362" i="2"/>
  <c r="F363" i="2"/>
  <c r="R361" i="2"/>
  <c r="Q361" i="2"/>
  <c r="R360" i="2"/>
  <c r="Q360" i="2"/>
  <c r="R359" i="2"/>
  <c r="Q359" i="2"/>
  <c r="R358" i="2"/>
  <c r="Q358" i="2"/>
  <c r="R357" i="2"/>
  <c r="Q357" i="2"/>
  <c r="R356" i="2"/>
  <c r="Q356" i="2"/>
  <c r="R355" i="2"/>
  <c r="Q355" i="2"/>
  <c r="R354" i="2"/>
  <c r="Q354" i="2"/>
  <c r="R353" i="2"/>
  <c r="Q353" i="2"/>
  <c r="R352" i="2"/>
  <c r="Q352" i="2"/>
  <c r="R351" i="2"/>
  <c r="Q351" i="2"/>
  <c r="R350" i="2"/>
  <c r="Q350" i="2"/>
  <c r="R349" i="2"/>
  <c r="Q349" i="2"/>
  <c r="R348" i="2"/>
  <c r="Q348" i="2"/>
  <c r="R347" i="2"/>
  <c r="Q347" i="2"/>
  <c r="R346" i="2"/>
  <c r="Q346" i="2"/>
  <c r="R345" i="2"/>
  <c r="Q345" i="2"/>
  <c r="R344" i="2"/>
  <c r="Q344" i="2"/>
  <c r="R343" i="2"/>
  <c r="Q343" i="2"/>
  <c r="R342" i="2"/>
  <c r="Q342" i="2"/>
  <c r="R341" i="2"/>
  <c r="Q341" i="2"/>
  <c r="R340" i="2"/>
  <c r="Q340" i="2"/>
  <c r="R339" i="2"/>
  <c r="Q339" i="2"/>
  <c r="R338" i="2"/>
  <c r="Q338" i="2"/>
  <c r="R337" i="2"/>
  <c r="Q337" i="2"/>
  <c r="F337" i="2"/>
  <c r="R336" i="2"/>
  <c r="Q336" i="2"/>
  <c r="R335" i="2"/>
  <c r="Q335" i="2"/>
  <c r="R334" i="2"/>
  <c r="Q334" i="2"/>
  <c r="R333" i="2"/>
  <c r="Q333" i="2"/>
  <c r="R332" i="2"/>
  <c r="Q332" i="2"/>
  <c r="R331" i="2"/>
  <c r="Q331" i="2"/>
  <c r="R330" i="2"/>
  <c r="Q330" i="2"/>
  <c r="R329" i="2"/>
  <c r="Q329" i="2"/>
  <c r="R328" i="2"/>
  <c r="Q328" i="2"/>
  <c r="R327" i="2"/>
  <c r="Q327" i="2"/>
  <c r="R326" i="2"/>
  <c r="Q326" i="2"/>
  <c r="R325" i="2"/>
  <c r="Q325" i="2"/>
  <c r="R324" i="2"/>
  <c r="Q324" i="2"/>
  <c r="R323" i="2"/>
  <c r="Q323" i="2"/>
  <c r="R322" i="2"/>
  <c r="Q322" i="2"/>
  <c r="R321" i="2"/>
  <c r="Q321" i="2"/>
  <c r="R320" i="2"/>
  <c r="Q320" i="2"/>
  <c r="R319" i="2"/>
  <c r="Q319" i="2"/>
  <c r="R318" i="2"/>
  <c r="Q318" i="2"/>
  <c r="R317" i="2"/>
  <c r="Q317" i="2"/>
  <c r="R316" i="2"/>
  <c r="Q316" i="2"/>
  <c r="R315" i="2"/>
  <c r="Q315" i="2"/>
  <c r="R314" i="2"/>
  <c r="Q314" i="2"/>
  <c r="R313" i="2"/>
  <c r="Q313" i="2"/>
  <c r="R312" i="2"/>
  <c r="Q312" i="2"/>
  <c r="R311" i="2"/>
  <c r="Q311" i="2"/>
  <c r="R310" i="2"/>
  <c r="Q310" i="2"/>
  <c r="F312" i="2"/>
  <c r="F311" i="2"/>
  <c r="R309" i="2"/>
  <c r="Q309" i="2"/>
  <c r="R308" i="2"/>
  <c r="Q308" i="2"/>
  <c r="R307" i="2"/>
  <c r="Q307" i="2"/>
  <c r="R306" i="2"/>
  <c r="Q306" i="2"/>
  <c r="R305" i="2"/>
  <c r="Q305" i="2"/>
  <c r="R304" i="2"/>
  <c r="Q304" i="2"/>
  <c r="R303" i="2"/>
  <c r="Q303" i="2"/>
  <c r="R302" i="2"/>
  <c r="Q302" i="2"/>
  <c r="R301" i="2"/>
  <c r="Q301" i="2"/>
  <c r="R300" i="2"/>
  <c r="Q300" i="2"/>
  <c r="R299" i="2"/>
  <c r="Q299" i="2"/>
  <c r="R298" i="2"/>
  <c r="Q298" i="2"/>
  <c r="R297" i="2"/>
  <c r="Q297" i="2"/>
  <c r="R296" i="2"/>
  <c r="Q296" i="2"/>
  <c r="R295" i="2"/>
  <c r="Q295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10" i="2"/>
  <c r="C409" i="2"/>
  <c r="C408" i="2"/>
  <c r="C407" i="2"/>
  <c r="C406" i="2"/>
  <c r="C405" i="2"/>
  <c r="C404" i="2"/>
  <c r="C403" i="2"/>
  <c r="C389" i="2"/>
  <c r="C388" i="2"/>
  <c r="C387" i="2"/>
  <c r="C384" i="2"/>
  <c r="C383" i="2"/>
  <c r="C382" i="2"/>
  <c r="C381" i="2"/>
  <c r="C380" i="2"/>
  <c r="C379" i="2"/>
  <c r="C378" i="2"/>
  <c r="C377" i="2"/>
  <c r="C376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2" i="2"/>
  <c r="F371" i="2"/>
  <c r="F370" i="2"/>
  <c r="F369" i="2"/>
  <c r="F368" i="2"/>
  <c r="F367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0" i="2"/>
  <c r="F309" i="2"/>
  <c r="F308" i="2"/>
  <c r="F307" i="2"/>
  <c r="F306" i="2"/>
  <c r="F305" i="2"/>
  <c r="F304" i="2"/>
  <c r="F303" i="2"/>
  <c r="F302" i="2"/>
  <c r="F301" i="2"/>
  <c r="R294" i="2"/>
  <c r="Q294" i="2"/>
  <c r="R293" i="2"/>
  <c r="Q293" i="2"/>
  <c r="R292" i="2"/>
  <c r="Q292" i="2"/>
  <c r="R291" i="2"/>
  <c r="Q291" i="2"/>
  <c r="R290" i="2"/>
  <c r="Q290" i="2"/>
  <c r="R289" i="2"/>
  <c r="Q289" i="2"/>
  <c r="R288" i="2"/>
  <c r="Q288" i="2"/>
  <c r="R287" i="2"/>
  <c r="Q287" i="2"/>
  <c r="R286" i="2"/>
  <c r="Q286" i="2"/>
  <c r="R285" i="2"/>
  <c r="Q285" i="2"/>
  <c r="R284" i="2"/>
  <c r="Q284" i="2"/>
  <c r="R283" i="2"/>
  <c r="Q283" i="2"/>
  <c r="R282" i="2"/>
  <c r="Q282" i="2"/>
  <c r="R281" i="2"/>
  <c r="Q281" i="2"/>
  <c r="R280" i="2"/>
  <c r="Q280" i="2"/>
  <c r="F279" i="2"/>
  <c r="C279" i="2"/>
  <c r="R279" i="2"/>
  <c r="Q279" i="2"/>
  <c r="R278" i="2"/>
  <c r="Q278" i="2"/>
  <c r="R277" i="2"/>
  <c r="Q277" i="2"/>
  <c r="R276" i="2"/>
  <c r="Q276" i="2"/>
  <c r="R275" i="2"/>
  <c r="Q275" i="2"/>
  <c r="R274" i="2"/>
  <c r="Q274" i="2"/>
  <c r="R273" i="2"/>
  <c r="Q273" i="2"/>
  <c r="R272" i="2"/>
  <c r="Q272" i="2"/>
  <c r="C275" i="2"/>
  <c r="C274" i="2"/>
  <c r="R271" i="2"/>
  <c r="Q271" i="2"/>
  <c r="R270" i="2"/>
  <c r="Q270" i="2"/>
  <c r="C271" i="2"/>
  <c r="C270" i="2"/>
  <c r="R269" i="2"/>
  <c r="Q269" i="2"/>
  <c r="R268" i="2"/>
  <c r="Q268" i="2"/>
  <c r="R267" i="2"/>
  <c r="Q267" i="2"/>
  <c r="R266" i="2"/>
  <c r="Q266" i="2"/>
  <c r="C267" i="2"/>
  <c r="R265" i="2"/>
  <c r="Q265" i="2"/>
  <c r="R264" i="2"/>
  <c r="Q264" i="2"/>
  <c r="R263" i="2"/>
  <c r="Q263" i="2"/>
  <c r="R262" i="2"/>
  <c r="Q262" i="2"/>
  <c r="R261" i="2"/>
  <c r="Q261" i="2"/>
  <c r="C262" i="2"/>
  <c r="C261" i="2"/>
  <c r="R260" i="2"/>
  <c r="Q260" i="2"/>
  <c r="R259" i="2"/>
  <c r="Q259" i="2"/>
  <c r="R258" i="2"/>
  <c r="Q258" i="2"/>
  <c r="R257" i="2"/>
  <c r="Q257" i="2"/>
  <c r="C258" i="2"/>
  <c r="C257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R256" i="2"/>
  <c r="Q256" i="2"/>
  <c r="R255" i="2"/>
  <c r="Q255" i="2"/>
  <c r="C256" i="2"/>
  <c r="C255" i="2"/>
  <c r="F255" i="2"/>
  <c r="R254" i="2"/>
  <c r="Q254" i="2"/>
  <c r="R253" i="2"/>
  <c r="Q253" i="2"/>
  <c r="C254" i="2"/>
  <c r="C253" i="2"/>
  <c r="R252" i="2"/>
  <c r="Q252" i="2"/>
  <c r="R251" i="2"/>
  <c r="Q251" i="2"/>
  <c r="R250" i="2"/>
  <c r="Q250" i="2"/>
  <c r="R249" i="2"/>
  <c r="Q249" i="2"/>
  <c r="R248" i="2"/>
  <c r="Q248" i="2"/>
  <c r="R247" i="2"/>
  <c r="Q247" i="2"/>
  <c r="C248" i="2"/>
  <c r="C247" i="2"/>
  <c r="R246" i="2"/>
  <c r="Q246" i="2"/>
  <c r="R245" i="2"/>
  <c r="Q245" i="2"/>
  <c r="R244" i="2"/>
  <c r="Q244" i="2"/>
  <c r="R243" i="2"/>
  <c r="Q243" i="2"/>
  <c r="R242" i="2"/>
  <c r="Q242" i="2"/>
  <c r="R241" i="2"/>
  <c r="Q241" i="2"/>
  <c r="C242" i="2"/>
  <c r="C241" i="2"/>
  <c r="R240" i="2"/>
  <c r="Q240" i="2"/>
  <c r="R239" i="2"/>
  <c r="Q239" i="2"/>
  <c r="R238" i="2"/>
  <c r="Q238" i="2"/>
  <c r="R237" i="2"/>
  <c r="Q237" i="2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" i="1"/>
  <c r="C7" i="1"/>
  <c r="C51" i="1"/>
  <c r="C33" i="1"/>
  <c r="C55" i="1"/>
  <c r="C30" i="1"/>
  <c r="C56" i="1"/>
  <c r="C48" i="1"/>
  <c r="C29" i="1"/>
  <c r="C3" i="1"/>
  <c r="C46" i="1"/>
  <c r="C39" i="1"/>
  <c r="C10" i="1"/>
  <c r="C35" i="1"/>
  <c r="C54" i="1"/>
  <c r="C2" i="1"/>
  <c r="C6" i="1"/>
  <c r="R236" i="2"/>
  <c r="Q236" i="2"/>
  <c r="R235" i="2"/>
  <c r="Q235" i="2"/>
  <c r="R234" i="2"/>
  <c r="Q234" i="2"/>
  <c r="R233" i="2"/>
  <c r="Q233" i="2"/>
  <c r="R232" i="2"/>
  <c r="Q232" i="2"/>
  <c r="R231" i="2"/>
  <c r="Q231" i="2"/>
  <c r="R230" i="2"/>
  <c r="Q230" i="2"/>
  <c r="R229" i="2"/>
  <c r="Q229" i="2"/>
  <c r="R228" i="2"/>
  <c r="Q228" i="2"/>
  <c r="C228" i="2"/>
  <c r="R227" i="2"/>
  <c r="Q227" i="2"/>
  <c r="C226" i="2"/>
  <c r="F226" i="2"/>
  <c r="J5" i="1" l="1" a="1"/>
  <c r="J5" i="1" s="1"/>
  <c r="F5" i="1"/>
  <c r="R225" i="2"/>
  <c r="Q225" i="2"/>
  <c r="R224" i="2"/>
  <c r="Q224" i="2"/>
  <c r="C44" i="1"/>
  <c r="C13" i="1"/>
  <c r="C34" i="1"/>
  <c r="C4" i="1"/>
  <c r="C27" i="1"/>
  <c r="C49" i="1"/>
  <c r="C11" i="1"/>
  <c r="R223" i="2"/>
  <c r="Q223" i="2"/>
  <c r="R222" i="2"/>
  <c r="Q222" i="2"/>
  <c r="R221" i="2"/>
  <c r="Q221" i="2"/>
  <c r="R220" i="2"/>
  <c r="Q220" i="2"/>
  <c r="R219" i="2"/>
  <c r="Q219" i="2"/>
  <c r="R218" i="2"/>
  <c r="Q218" i="2"/>
  <c r="R217" i="2"/>
  <c r="Q217" i="2"/>
  <c r="R216" i="2"/>
  <c r="Q216" i="2"/>
  <c r="R215" i="2"/>
  <c r="Q215" i="2"/>
  <c r="R214" i="2"/>
  <c r="Q214" i="2"/>
  <c r="R213" i="2"/>
  <c r="Q213" i="2"/>
  <c r="R212" i="2"/>
  <c r="Q212" i="2"/>
  <c r="R211" i="2"/>
  <c r="Q211" i="2"/>
  <c r="F213" i="2"/>
  <c r="F212" i="2"/>
  <c r="F211" i="2"/>
  <c r="F210" i="2"/>
  <c r="R210" i="2"/>
  <c r="Q210" i="2"/>
  <c r="R209" i="2"/>
  <c r="Q209" i="2"/>
  <c r="R208" i="2"/>
  <c r="Q208" i="2"/>
  <c r="R207" i="2"/>
  <c r="Q207" i="2"/>
  <c r="R206" i="2"/>
  <c r="Q206" i="2"/>
  <c r="R205" i="2"/>
  <c r="Q205" i="2"/>
  <c r="R204" i="2"/>
  <c r="Q204" i="2"/>
  <c r="R203" i="2"/>
  <c r="Q203" i="2"/>
  <c r="R202" i="2"/>
  <c r="Q202" i="2"/>
  <c r="R201" i="2"/>
  <c r="Q201" i="2"/>
  <c r="R200" i="2"/>
  <c r="Q200" i="2"/>
  <c r="R199" i="2"/>
  <c r="Q199" i="2"/>
  <c r="R198" i="2"/>
  <c r="Q198" i="2"/>
  <c r="R197" i="2"/>
  <c r="Q197" i="2"/>
  <c r="R196" i="2"/>
  <c r="Q196" i="2"/>
  <c r="R195" i="2"/>
  <c r="Q195" i="2"/>
  <c r="R194" i="2"/>
  <c r="Q194" i="2"/>
  <c r="C195" i="2"/>
  <c r="C194" i="2"/>
  <c r="R193" i="2"/>
  <c r="Q193" i="2"/>
  <c r="R192" i="2"/>
  <c r="Q192" i="2"/>
  <c r="R191" i="2"/>
  <c r="Q191" i="2"/>
  <c r="R190" i="2"/>
  <c r="Q190" i="2"/>
  <c r="R189" i="2"/>
  <c r="Q189" i="2"/>
  <c r="R188" i="2"/>
  <c r="Q188" i="2"/>
  <c r="R187" i="2"/>
  <c r="Q187" i="2"/>
  <c r="R186" i="2"/>
  <c r="Q186" i="2"/>
  <c r="R185" i="2"/>
  <c r="Q185" i="2"/>
  <c r="C185" i="2"/>
  <c r="R184" i="2"/>
  <c r="Q184" i="2"/>
  <c r="R183" i="2"/>
  <c r="Q183" i="2"/>
  <c r="R182" i="2"/>
  <c r="Q182" i="2"/>
  <c r="C183" i="2"/>
  <c r="C182" i="2"/>
  <c r="R181" i="2"/>
  <c r="Q181" i="2"/>
  <c r="R180" i="2"/>
  <c r="Q180" i="2"/>
  <c r="R179" i="2"/>
  <c r="Q179" i="2"/>
  <c r="R178" i="2"/>
  <c r="Q178" i="2"/>
  <c r="R177" i="2"/>
  <c r="Q177" i="2"/>
  <c r="R176" i="2"/>
  <c r="Q176" i="2"/>
  <c r="C177" i="2"/>
  <c r="C176" i="2"/>
  <c r="R175" i="2"/>
  <c r="Q175" i="2"/>
  <c r="R174" i="2"/>
  <c r="Q174" i="2"/>
  <c r="R173" i="2"/>
  <c r="Q173" i="2"/>
  <c r="R172" i="2"/>
  <c r="Q172" i="2"/>
  <c r="C173" i="2"/>
  <c r="C172" i="2"/>
  <c r="R171" i="2"/>
  <c r="Q171" i="2"/>
  <c r="R170" i="2"/>
  <c r="Q170" i="2"/>
  <c r="R169" i="2"/>
  <c r="Q169" i="2"/>
  <c r="R168" i="2"/>
  <c r="Q168" i="2"/>
  <c r="R167" i="2"/>
  <c r="Q167" i="2"/>
  <c r="R166" i="2"/>
  <c r="Q166" i="2"/>
  <c r="R165" i="2"/>
  <c r="Q165" i="2"/>
  <c r="C165" i="2"/>
  <c r="C164" i="2"/>
  <c r="R164" i="2"/>
  <c r="Q164" i="2"/>
  <c r="R163" i="2"/>
  <c r="Q163" i="2"/>
  <c r="R162" i="2"/>
  <c r="Q162" i="2"/>
  <c r="R161" i="2"/>
  <c r="Q161" i="2"/>
  <c r="R160" i="2"/>
  <c r="Q160" i="2"/>
  <c r="C25" i="1"/>
  <c r="R159" i="2"/>
  <c r="Q159" i="2"/>
  <c r="R158" i="2"/>
  <c r="Q158" i="2"/>
  <c r="R157" i="2"/>
  <c r="Q157" i="2"/>
  <c r="R156" i="2"/>
  <c r="Q156" i="2"/>
  <c r="C157" i="2"/>
  <c r="C156" i="2"/>
  <c r="R155" i="2"/>
  <c r="Q155" i="2"/>
  <c r="R154" i="2"/>
  <c r="Q154" i="2"/>
  <c r="R153" i="2"/>
  <c r="Q153" i="2"/>
  <c r="R152" i="2"/>
  <c r="Q152" i="2"/>
  <c r="R151" i="2"/>
  <c r="Q151" i="2"/>
  <c r="R150" i="2"/>
  <c r="Q150" i="2"/>
  <c r="R149" i="2"/>
  <c r="Q149" i="2"/>
  <c r="R148" i="2"/>
  <c r="Q148" i="2"/>
  <c r="R147" i="2"/>
  <c r="Q147" i="2"/>
  <c r="R146" i="2"/>
  <c r="Q146" i="2"/>
  <c r="R145" i="2"/>
  <c r="Q145" i="2"/>
  <c r="C145" i="2"/>
  <c r="R144" i="2"/>
  <c r="Q144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7" i="2"/>
  <c r="Q137" i="2"/>
  <c r="R136" i="2"/>
  <c r="Q136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8" i="2"/>
  <c r="Q128" i="2"/>
  <c r="R127" i="2"/>
  <c r="Q127" i="2"/>
  <c r="C127" i="2"/>
  <c r="R126" i="2"/>
  <c r="Q126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8" i="2"/>
  <c r="C277" i="2"/>
  <c r="C276" i="2"/>
  <c r="C273" i="2"/>
  <c r="C272" i="2"/>
  <c r="C269" i="2"/>
  <c r="C268" i="2"/>
  <c r="C266" i="2"/>
  <c r="C265" i="2"/>
  <c r="C264" i="2"/>
  <c r="C263" i="2"/>
  <c r="C260" i="2"/>
  <c r="C259" i="2"/>
  <c r="C252" i="2"/>
  <c r="C251" i="2"/>
  <c r="C250" i="2"/>
  <c r="C249" i="2"/>
  <c r="C246" i="2"/>
  <c r="C245" i="2"/>
  <c r="C244" i="2"/>
  <c r="C243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7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3" i="2"/>
  <c r="C192" i="2"/>
  <c r="C191" i="2"/>
  <c r="C190" i="2"/>
  <c r="C189" i="2"/>
  <c r="C188" i="2"/>
  <c r="C187" i="2"/>
  <c r="C186" i="2"/>
  <c r="C184" i="2"/>
  <c r="C181" i="2"/>
  <c r="C180" i="2"/>
  <c r="C179" i="2"/>
  <c r="C178" i="2"/>
  <c r="C175" i="2"/>
  <c r="C174" i="2"/>
  <c r="C171" i="2"/>
  <c r="C170" i="2"/>
  <c r="C169" i="2"/>
  <c r="C168" i="2"/>
  <c r="C167" i="2"/>
  <c r="C166" i="2"/>
  <c r="C163" i="2"/>
  <c r="C162" i="2"/>
  <c r="C161" i="2"/>
  <c r="C160" i="2"/>
  <c r="C159" i="2"/>
  <c r="C158" i="2"/>
  <c r="C155" i="2"/>
  <c r="C154" i="2"/>
  <c r="C153" i="2"/>
  <c r="C152" i="2"/>
  <c r="C151" i="2"/>
  <c r="C150" i="2"/>
  <c r="C149" i="2"/>
  <c r="C148" i="2"/>
  <c r="C147" i="2"/>
  <c r="C146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G5" i="1" s="1"/>
  <c r="C132" i="2"/>
  <c r="C131" i="2"/>
  <c r="C130" i="2"/>
  <c r="C129" i="2"/>
  <c r="C128" i="2"/>
  <c r="C126" i="2"/>
  <c r="C125" i="2"/>
  <c r="C124" i="2"/>
  <c r="R125" i="2"/>
  <c r="Q125" i="2"/>
  <c r="R124" i="2"/>
  <c r="Q124" i="2"/>
  <c r="R123" i="2"/>
  <c r="Q123" i="2"/>
  <c r="R122" i="2"/>
  <c r="Q122" i="2"/>
  <c r="R121" i="2"/>
  <c r="Q121" i="2"/>
  <c r="R120" i="2"/>
  <c r="Q120" i="2"/>
  <c r="C43" i="1"/>
  <c r="C17" i="1"/>
  <c r="C45" i="1"/>
  <c r="C52" i="1"/>
  <c r="C57" i="1"/>
  <c r="C16" i="1"/>
  <c r="C20" i="1"/>
  <c r="C36" i="1"/>
  <c r="C31" i="1"/>
  <c r="C21" i="1"/>
  <c r="C28" i="1"/>
  <c r="C40" i="1"/>
  <c r="C19" i="1"/>
  <c r="C23" i="1"/>
  <c r="C41" i="1"/>
  <c r="C42" i="1"/>
  <c r="C50" i="1"/>
  <c r="C47" i="1"/>
  <c r="C53" i="1"/>
  <c r="C15" i="1"/>
  <c r="C38" i="1"/>
  <c r="C37" i="1"/>
  <c r="C22" i="1"/>
  <c r="C26" i="1"/>
  <c r="C24" i="1"/>
  <c r="C14" i="1"/>
  <c r="C18" i="1"/>
  <c r="C12" i="1"/>
  <c r="C8" i="1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R119" i="2"/>
  <c r="Q119" i="2"/>
  <c r="R118" i="2"/>
  <c r="Q118" i="2"/>
  <c r="R117" i="2"/>
  <c r="Q117" i="2"/>
  <c r="R116" i="2"/>
  <c r="Q116" i="2"/>
  <c r="R115" i="2"/>
  <c r="Q115" i="2"/>
  <c r="R114" i="2"/>
  <c r="Q114" i="2"/>
  <c r="R113" i="2"/>
  <c r="Q113" i="2"/>
  <c r="R112" i="2"/>
  <c r="Q112" i="2"/>
  <c r="R111" i="2"/>
  <c r="Q111" i="2"/>
  <c r="R110" i="2"/>
  <c r="Q110" i="2"/>
  <c r="R109" i="2"/>
  <c r="Q109" i="2"/>
  <c r="R108" i="2"/>
  <c r="Q108" i="2"/>
  <c r="R107" i="2"/>
  <c r="Q107" i="2"/>
  <c r="R106" i="2"/>
  <c r="Q106" i="2"/>
  <c r="R105" i="2"/>
  <c r="Q105" i="2"/>
  <c r="R104" i="2"/>
  <c r="Q104" i="2"/>
  <c r="R103" i="2"/>
  <c r="Q103" i="2"/>
  <c r="R102" i="2"/>
  <c r="Q102" i="2"/>
  <c r="R101" i="2"/>
  <c r="Q101" i="2"/>
  <c r="R100" i="2"/>
  <c r="Q100" i="2"/>
  <c r="R99" i="2"/>
  <c r="Q99" i="2"/>
  <c r="R98" i="2"/>
  <c r="Q98" i="2"/>
  <c r="R97" i="2"/>
  <c r="Q97" i="2"/>
  <c r="R96" i="2"/>
  <c r="Q96" i="2"/>
  <c r="R95" i="2"/>
  <c r="Q95" i="2"/>
  <c r="R94" i="2"/>
  <c r="Q94" i="2"/>
  <c r="R93" i="2"/>
  <c r="Q93" i="2"/>
  <c r="R92" i="2"/>
  <c r="Q92" i="2"/>
  <c r="R91" i="2"/>
  <c r="Q91" i="2"/>
  <c r="R90" i="2"/>
  <c r="Q90" i="2"/>
  <c r="R89" i="2"/>
  <c r="Q89" i="2"/>
  <c r="R88" i="2"/>
  <c r="Q88" i="2"/>
  <c r="R87" i="2"/>
  <c r="Q87" i="2"/>
  <c r="R86" i="2"/>
  <c r="Q86" i="2"/>
  <c r="R85" i="2"/>
  <c r="Q85" i="2"/>
  <c r="R84" i="2"/>
  <c r="Q84" i="2"/>
  <c r="R83" i="2"/>
  <c r="Q83" i="2"/>
  <c r="R82" i="2"/>
  <c r="Q82" i="2"/>
  <c r="R81" i="2"/>
  <c r="Q81" i="2"/>
  <c r="R80" i="2"/>
  <c r="Q80" i="2"/>
  <c r="R79" i="2"/>
  <c r="Q79" i="2"/>
  <c r="R78" i="2"/>
  <c r="Q78" i="2"/>
  <c r="R77" i="2"/>
  <c r="Q77" i="2"/>
  <c r="R76" i="2"/>
  <c r="Q76" i="2"/>
  <c r="R75" i="2"/>
  <c r="Q75" i="2"/>
  <c r="R74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R2" i="2"/>
  <c r="Q2" i="2"/>
  <c r="I684" i="2" a="1"/>
  <c r="I705" i="2" a="1"/>
  <c r="J695" i="2" a="1"/>
  <c r="I704" i="2" a="1"/>
  <c r="I706" i="2" a="1"/>
  <c r="I725" i="2" a="1"/>
  <c r="I719" i="2" a="1"/>
  <c r="J708" i="2" a="1"/>
  <c r="I716" i="2" a="1"/>
  <c r="I724" i="2" a="1"/>
  <c r="J732" i="2" a="1"/>
  <c r="I733" i="2" a="1"/>
  <c r="J723" i="2" a="1"/>
  <c r="I717" i="2" a="1"/>
  <c r="I708" i="2" a="1"/>
  <c r="J716" i="2" a="1"/>
  <c r="J724" i="2" a="1"/>
  <c r="I732" i="2" a="1"/>
  <c r="I696" i="2" a="1"/>
  <c r="I697" i="2" a="1"/>
  <c r="J684" i="2" a="1"/>
  <c r="J706" i="2" a="1"/>
  <c r="I694" i="2" a="1"/>
  <c r="J690" i="2" a="1"/>
  <c r="I686" i="2" a="1"/>
  <c r="J689" i="2" a="1"/>
  <c r="I700" i="2" a="1"/>
  <c r="I693" i="2" a="1"/>
  <c r="J711" i="2" a="1"/>
  <c r="I712" i="2" a="1"/>
  <c r="I720" i="2" a="1"/>
  <c r="I715" i="2" a="1"/>
  <c r="I709" i="2" a="1"/>
  <c r="J712" i="2" a="1"/>
  <c r="I728" i="2" a="1"/>
  <c r="J691" i="2" a="1"/>
  <c r="I685" i="2" a="1"/>
  <c r="I701" i="2" a="1"/>
  <c r="J685" i="2" a="1"/>
  <c r="J696" i="2" a="1"/>
  <c r="J719" i="2" a="1"/>
  <c r="J733" i="2" a="1"/>
  <c r="J722" i="2" a="1"/>
  <c r="J727" i="2" a="1"/>
  <c r="J713" i="2" a="1"/>
  <c r="J714" i="2" a="1"/>
  <c r="I688" i="2" a="1"/>
  <c r="I683" i="2" a="1"/>
  <c r="J698" i="2" a="1"/>
  <c r="I690" i="2" a="1"/>
  <c r="J705" i="2" a="1"/>
  <c r="I735" i="2" a="1"/>
  <c r="I741" i="2" a="1"/>
  <c r="J737" i="2" a="1"/>
  <c r="J741" i="2" a="1"/>
  <c r="J747" i="2" a="1"/>
  <c r="I751" i="2" a="1"/>
  <c r="J755" i="2" a="1"/>
  <c r="I757" i="2" a="1"/>
  <c r="J734" i="2" a="1"/>
  <c r="I736" i="2" a="1"/>
  <c r="J738" i="2" a="1"/>
  <c r="J740" i="2" a="1"/>
  <c r="I742" i="2" a="1"/>
  <c r="J744" i="2" a="1"/>
  <c r="I746" i="2" a="1"/>
  <c r="I748" i="2" a="1"/>
  <c r="J750" i="2" a="1"/>
  <c r="I752" i="2" a="1"/>
  <c r="J754" i="2" a="1"/>
  <c r="I756" i="2" a="1"/>
  <c r="I758" i="2" a="1"/>
  <c r="I739" i="2" a="1"/>
  <c r="I743" i="2" a="1"/>
  <c r="I745" i="2" a="1"/>
  <c r="I747" i="2" a="1"/>
  <c r="I749" i="2" a="1"/>
  <c r="J751" i="2" a="1"/>
  <c r="J753" i="2" a="1"/>
  <c r="I755" i="2" a="1"/>
  <c r="J757" i="2" a="1"/>
  <c r="J759" i="2" a="1"/>
  <c r="I737" i="2" a="1"/>
  <c r="J735" i="2" a="1"/>
  <c r="J739" i="2" a="1"/>
  <c r="J743" i="2" a="1"/>
  <c r="J745" i="2" a="1"/>
  <c r="J749" i="2" a="1"/>
  <c r="I753" i="2" a="1"/>
  <c r="I759" i="2" a="1"/>
  <c r="I734" i="2" a="1"/>
  <c r="J736" i="2" a="1"/>
  <c r="I738" i="2" a="1"/>
  <c r="I740" i="2" a="1"/>
  <c r="J742" i="2" a="1"/>
  <c r="I744" i="2" a="1"/>
  <c r="J746" i="2" a="1"/>
  <c r="J748" i="2" a="1"/>
  <c r="I750" i="2" a="1"/>
  <c r="J752" i="2" a="1"/>
  <c r="I754" i="2" a="1"/>
  <c r="J756" i="2" a="1"/>
  <c r="J758" i="2" a="1"/>
  <c r="I692" i="2" a="1"/>
  <c r="I689" i="2" a="1"/>
  <c r="I703" i="2" a="1"/>
  <c r="J694" i="2" a="1"/>
  <c r="J709" i="2" a="1"/>
  <c r="I731" i="2" a="1"/>
  <c r="I723" i="2" a="1"/>
  <c r="J710" i="2" a="1"/>
  <c r="J718" i="2" a="1"/>
  <c r="I726" i="2" a="1"/>
  <c r="I711" i="2" a="1"/>
  <c r="I729" i="2" a="1"/>
  <c r="J729" i="2" a="1"/>
  <c r="J721" i="2" a="1"/>
  <c r="I710" i="2" a="1"/>
  <c r="I718" i="2" a="1"/>
  <c r="J726" i="2" a="1"/>
  <c r="I702" i="2" a="1"/>
  <c r="J704" i="2" a="1"/>
  <c r="J683" i="2" a="1"/>
  <c r="J692" i="2" a="1"/>
  <c r="I687" i="2" a="1"/>
  <c r="I691" i="2" a="1"/>
  <c r="I699" i="2" a="1"/>
  <c r="J702" i="2" a="1"/>
  <c r="I698" i="2" a="1"/>
  <c r="J703" i="2" a="1"/>
  <c r="J688" i="2" a="1"/>
  <c r="I713" i="2" a="1"/>
  <c r="I727" i="2" a="1"/>
  <c r="J728" i="2" a="1"/>
  <c r="J717" i="2" a="1"/>
  <c r="J725" i="2" a="1"/>
  <c r="J720" i="2" a="1"/>
  <c r="J697" i="2" a="1"/>
  <c r="I695" i="2" a="1"/>
  <c r="J700" i="2" a="1"/>
  <c r="I707" i="2" a="1"/>
  <c r="J686" i="2" a="1"/>
  <c r="J687" i="2" a="1"/>
  <c r="J707" i="2" a="1"/>
  <c r="J715" i="2" a="1"/>
  <c r="I714" i="2" a="1"/>
  <c r="J730" i="2" a="1"/>
  <c r="I721" i="2" a="1"/>
  <c r="J731" i="2" a="1"/>
  <c r="I722" i="2" a="1"/>
  <c r="I730" i="2" a="1"/>
  <c r="J699" i="2" a="1"/>
  <c r="J701" i="2" a="1"/>
  <c r="J693" i="2" a="1"/>
  <c r="J758" i="2" l="1"/>
  <c r="J756" i="2"/>
  <c r="I754" i="2"/>
  <c r="J752" i="2"/>
  <c r="I750" i="2"/>
  <c r="J748" i="2"/>
  <c r="J746" i="2"/>
  <c r="I744" i="2"/>
  <c r="J742" i="2"/>
  <c r="I740" i="2"/>
  <c r="I738" i="2"/>
  <c r="J736" i="2"/>
  <c r="I734" i="2"/>
  <c r="I759" i="2"/>
  <c r="I753" i="2"/>
  <c r="J749" i="2"/>
  <c r="J745" i="2"/>
  <c r="J743" i="2"/>
  <c r="J739" i="2"/>
  <c r="J735" i="2"/>
  <c r="I737" i="2"/>
  <c r="J759" i="2"/>
  <c r="J757" i="2"/>
  <c r="I755" i="2"/>
  <c r="J753" i="2"/>
  <c r="J751" i="2"/>
  <c r="I749" i="2"/>
  <c r="I747" i="2"/>
  <c r="I745" i="2"/>
  <c r="I743" i="2"/>
  <c r="I739" i="2"/>
  <c r="I758" i="2"/>
  <c r="I756" i="2"/>
  <c r="J754" i="2"/>
  <c r="I752" i="2"/>
  <c r="J750" i="2"/>
  <c r="I748" i="2"/>
  <c r="I746" i="2"/>
  <c r="J744" i="2"/>
  <c r="I742" i="2"/>
  <c r="J740" i="2"/>
  <c r="J738" i="2"/>
  <c r="I736" i="2"/>
  <c r="J734" i="2"/>
  <c r="I757" i="2"/>
  <c r="J755" i="2"/>
  <c r="I751" i="2"/>
  <c r="J747" i="2"/>
  <c r="J741" i="2"/>
  <c r="J737" i="2"/>
  <c r="I741" i="2"/>
  <c r="I735" i="2"/>
  <c r="I5" i="1"/>
  <c r="E5" i="1"/>
  <c r="D5" i="1" s="1"/>
  <c r="H5" i="1"/>
  <c r="I732" i="2"/>
  <c r="I730" i="2"/>
  <c r="I728" i="2"/>
  <c r="J726" i="2"/>
  <c r="J724" i="2"/>
  <c r="I722" i="2"/>
  <c r="J720" i="2"/>
  <c r="I718" i="2"/>
  <c r="J716" i="2"/>
  <c r="J714" i="2"/>
  <c r="J712" i="2"/>
  <c r="I710" i="2"/>
  <c r="I708" i="2"/>
  <c r="J731" i="2"/>
  <c r="J725" i="2"/>
  <c r="J721" i="2"/>
  <c r="I717" i="2"/>
  <c r="J713" i="2"/>
  <c r="I709" i="2"/>
  <c r="J729" i="2"/>
  <c r="J723" i="2"/>
  <c r="I721" i="2"/>
  <c r="I715" i="2"/>
  <c r="I729" i="2"/>
  <c r="I733" i="2"/>
  <c r="J727" i="2"/>
  <c r="J717" i="2"/>
  <c r="I711" i="2"/>
  <c r="J732" i="2"/>
  <c r="J730" i="2"/>
  <c r="J728" i="2"/>
  <c r="I726" i="2"/>
  <c r="I724" i="2"/>
  <c r="J722" i="2"/>
  <c r="I720" i="2"/>
  <c r="J718" i="2"/>
  <c r="I716" i="2"/>
  <c r="I714" i="2"/>
  <c r="I712" i="2"/>
  <c r="J710" i="2"/>
  <c r="J708" i="2"/>
  <c r="J733" i="2"/>
  <c r="I727" i="2"/>
  <c r="I723" i="2"/>
  <c r="I719" i="2"/>
  <c r="J715" i="2"/>
  <c r="J711" i="2"/>
  <c r="I731" i="2"/>
  <c r="I725" i="2"/>
  <c r="J719" i="2"/>
  <c r="I713" i="2"/>
  <c r="J709" i="2"/>
  <c r="F51" i="1"/>
  <c r="I706" i="2"/>
  <c r="I704" i="2"/>
  <c r="J702" i="2"/>
  <c r="J700" i="2"/>
  <c r="I698" i="2"/>
  <c r="J696" i="2"/>
  <c r="I694" i="2"/>
  <c r="J692" i="2"/>
  <c r="I690" i="2"/>
  <c r="J688" i="2"/>
  <c r="I686" i="2"/>
  <c r="J684" i="2"/>
  <c r="J707" i="2"/>
  <c r="I703" i="2"/>
  <c r="J701" i="2"/>
  <c r="J699" i="2"/>
  <c r="J697" i="2"/>
  <c r="J695" i="2"/>
  <c r="J693" i="2"/>
  <c r="J691" i="2"/>
  <c r="J689" i="2"/>
  <c r="J687" i="2"/>
  <c r="I685" i="2"/>
  <c r="J683" i="2"/>
  <c r="I707" i="2"/>
  <c r="J703" i="2"/>
  <c r="I701" i="2"/>
  <c r="I697" i="2"/>
  <c r="I693" i="2"/>
  <c r="I689" i="2"/>
  <c r="I687" i="2"/>
  <c r="I683" i="2"/>
  <c r="J705" i="2"/>
  <c r="I705" i="2"/>
  <c r="I699" i="2"/>
  <c r="I695" i="2"/>
  <c r="I691" i="2"/>
  <c r="J685" i="2"/>
  <c r="J706" i="2"/>
  <c r="J704" i="2"/>
  <c r="I702" i="2"/>
  <c r="I700" i="2"/>
  <c r="J698" i="2"/>
  <c r="I696" i="2"/>
  <c r="J694" i="2"/>
  <c r="I692" i="2"/>
  <c r="J690" i="2"/>
  <c r="I688" i="2"/>
  <c r="J686" i="2"/>
  <c r="I684" i="2"/>
  <c r="J56" i="1" a="1"/>
  <c r="J56" i="1" s="1"/>
  <c r="J29" i="1" a="1"/>
  <c r="J29" i="1" s="1"/>
  <c r="G55" i="1"/>
  <c r="G29" i="1"/>
  <c r="J48" i="1" a="1"/>
  <c r="J48" i="1" s="1"/>
  <c r="E7" i="1"/>
  <c r="H30" i="1"/>
  <c r="F3" i="1"/>
  <c r="I33" i="1"/>
  <c r="I48" i="1"/>
  <c r="F55" i="1"/>
  <c r="G51" i="1"/>
  <c r="G56" i="1"/>
  <c r="I55" i="1"/>
  <c r="I29" i="1"/>
  <c r="J55" i="1" a="1"/>
  <c r="J55" i="1" s="1"/>
  <c r="J39" i="1" a="1"/>
  <c r="J39" i="1" s="1"/>
  <c r="J46" i="1" a="1"/>
  <c r="J46" i="1" s="1"/>
  <c r="I46" i="1"/>
  <c r="F32" i="1"/>
  <c r="F33" i="1"/>
  <c r="G7" i="1"/>
  <c r="G30" i="1"/>
  <c r="G3" i="1"/>
  <c r="E33" i="1"/>
  <c r="E48" i="1"/>
  <c r="I51" i="1"/>
  <c r="I56" i="1"/>
  <c r="J30" i="1" a="1"/>
  <c r="J30" i="1" s="1"/>
  <c r="H55" i="1"/>
  <c r="H29" i="1"/>
  <c r="F56" i="1"/>
  <c r="F7" i="1"/>
  <c r="J9" i="1" a="1"/>
  <c r="J9" i="1" s="1"/>
  <c r="I7" i="1"/>
  <c r="I30" i="1"/>
  <c r="J3" i="1" a="1"/>
  <c r="J3" i="1" s="1"/>
  <c r="I3" i="1"/>
  <c r="H33" i="1"/>
  <c r="H48" i="1"/>
  <c r="E51" i="1"/>
  <c r="D51" i="1" s="1"/>
  <c r="H56" i="1"/>
  <c r="E55" i="1"/>
  <c r="E29" i="1"/>
  <c r="F29" i="1"/>
  <c r="F30" i="1"/>
  <c r="J7" i="1" a="1"/>
  <c r="J7" i="1" s="1"/>
  <c r="H7" i="1"/>
  <c r="E30" i="1"/>
  <c r="E3" i="1"/>
  <c r="D3" i="1" s="1"/>
  <c r="H3" i="1"/>
  <c r="G33" i="1"/>
  <c r="G48" i="1"/>
  <c r="H51" i="1"/>
  <c r="E56" i="1"/>
  <c r="J51" i="1" a="1"/>
  <c r="J51" i="1" s="1"/>
  <c r="J33" i="1" a="1"/>
  <c r="J33" i="1" s="1"/>
  <c r="F48" i="1"/>
  <c r="D55" i="1"/>
  <c r="G39" i="1"/>
  <c r="F9" i="1"/>
  <c r="E46" i="1"/>
  <c r="F39" i="1"/>
  <c r="F46" i="1"/>
  <c r="H46" i="1"/>
  <c r="G46" i="1"/>
  <c r="E39" i="1"/>
  <c r="I39" i="1"/>
  <c r="H39" i="1"/>
  <c r="J32" i="1" a="1"/>
  <c r="J32" i="1" s="1"/>
  <c r="G32" i="1"/>
  <c r="H32" i="1"/>
  <c r="I32" i="1"/>
  <c r="E32" i="1"/>
  <c r="D32" i="1" s="1"/>
  <c r="H9" i="1"/>
  <c r="E10" i="1"/>
  <c r="J10" i="1" a="1"/>
  <c r="J10" i="1" s="1"/>
  <c r="J54" i="1" a="1"/>
  <c r="J54" i="1" s="1"/>
  <c r="G9" i="1"/>
  <c r="E35" i="1"/>
  <c r="E9" i="1"/>
  <c r="E54" i="1"/>
  <c r="J35" i="1" a="1"/>
  <c r="J35" i="1" s="1"/>
  <c r="I9" i="1"/>
  <c r="E2" i="1"/>
  <c r="E6" i="1"/>
  <c r="E25" i="1"/>
  <c r="E12" i="1"/>
  <c r="E36" i="1"/>
  <c r="E40" i="1"/>
  <c r="E26" i="1"/>
  <c r="E8" i="1"/>
  <c r="E15" i="1"/>
  <c r="E52" i="1"/>
  <c r="E42" i="1"/>
  <c r="E18" i="1"/>
  <c r="E22" i="1"/>
  <c r="E53" i="1"/>
  <c r="E41" i="1"/>
  <c r="E28" i="1"/>
  <c r="E20" i="1"/>
  <c r="E45" i="1"/>
  <c r="E14" i="1"/>
  <c r="E37" i="1"/>
  <c r="E47" i="1"/>
  <c r="E23" i="1"/>
  <c r="E21" i="1"/>
  <c r="E16" i="1"/>
  <c r="E17" i="1"/>
  <c r="E24" i="1"/>
  <c r="E38" i="1"/>
  <c r="E50" i="1"/>
  <c r="E19" i="1"/>
  <c r="E31" i="1"/>
  <c r="E57" i="1"/>
  <c r="E43" i="1"/>
  <c r="J584" i="2" a="1"/>
  <c r="J495" i="2" a="1"/>
  <c r="I532" i="2" a="1"/>
  <c r="I460" i="2" a="1"/>
  <c r="J477" i="2" a="1"/>
  <c r="J484" i="2" a="1"/>
  <c r="I463" i="2" a="1"/>
  <c r="J674" i="2" a="1"/>
  <c r="J549" i="2" a="1"/>
  <c r="I650" i="2" a="1"/>
  <c r="I490" i="2" a="1"/>
  <c r="I618" i="2" a="1"/>
  <c r="I570" i="2" a="1"/>
  <c r="J616" i="2" a="1"/>
  <c r="I596" i="2" a="1"/>
  <c r="J481" i="2" a="1"/>
  <c r="I605" i="2" a="1"/>
  <c r="J585" i="2" a="1"/>
  <c r="I588" i="2" a="1"/>
  <c r="I566" i="2" a="1"/>
  <c r="J613" i="2" a="1"/>
  <c r="J634" i="2" a="1"/>
  <c r="I622" i="2" a="1"/>
  <c r="I514" i="2" a="1"/>
  <c r="J658" i="2" a="1"/>
  <c r="I625" i="2" a="1"/>
  <c r="I556" i="2" a="1"/>
  <c r="J650" i="2" a="1"/>
  <c r="J518" i="2" a="1"/>
  <c r="I679" i="2" a="1"/>
  <c r="J503" i="2" a="1"/>
  <c r="J672" i="2" a="1"/>
  <c r="I510" i="2" a="1"/>
  <c r="J482" i="2" a="1"/>
  <c r="J670" i="2" a="1"/>
  <c r="J571" i="2" a="1"/>
  <c r="J512" i="2" a="1"/>
  <c r="I513" i="2" a="1"/>
  <c r="J523" i="2" a="1"/>
  <c r="J623" i="2" a="1"/>
  <c r="I645" i="2" a="1"/>
  <c r="I534" i="2" a="1"/>
  <c r="I516" i="2" a="1"/>
  <c r="I671" i="2" a="1"/>
  <c r="J663" i="2" a="1"/>
  <c r="I562" i="2" a="1"/>
  <c r="I599" i="2" a="1"/>
  <c r="I644" i="2" a="1"/>
  <c r="I458" i="2" a="1"/>
  <c r="J544" i="2" a="1"/>
  <c r="J676" i="2" a="1"/>
  <c r="J526" i="2" a="1"/>
  <c r="I468" i="2" a="1"/>
  <c r="I475" i="2" a="1"/>
  <c r="I628" i="2" a="1"/>
  <c r="J506" i="2" a="1"/>
  <c r="I488" i="2" a="1"/>
  <c r="J474" i="2" a="1"/>
  <c r="I508" i="2" a="1"/>
  <c r="I560" i="2" a="1"/>
  <c r="J455" i="2" a="1"/>
  <c r="I528" i="2" a="1"/>
  <c r="I537" i="2" a="1"/>
  <c r="J620" i="2" a="1"/>
  <c r="J575" i="2" a="1"/>
  <c r="I476" i="2" a="1"/>
  <c r="I595" i="2" a="1"/>
  <c r="I617" i="2" a="1"/>
  <c r="I486" i="2" a="1"/>
  <c r="J666" i="2" a="1"/>
  <c r="J508" i="2" a="1"/>
  <c r="J507" i="2" a="1"/>
  <c r="J654" i="2" a="1"/>
  <c r="I487" i="2" a="1"/>
  <c r="J568" i="2" a="1"/>
  <c r="I477" i="2" a="1"/>
  <c r="J517" i="2" a="1"/>
  <c r="J675" i="2" a="1"/>
  <c r="I469" i="2" a="1"/>
  <c r="J673" i="2" a="1"/>
  <c r="I507" i="2" a="1"/>
  <c r="J493" i="2" a="1"/>
  <c r="I505" i="2" a="1"/>
  <c r="I661" i="2" a="1"/>
  <c r="J569" i="2" a="1"/>
  <c r="J602" i="2" a="1"/>
  <c r="I536" i="2" a="1"/>
  <c r="I538" i="2" a="1"/>
  <c r="I635" i="2" a="1"/>
  <c r="I563" i="2" a="1"/>
  <c r="J554" i="2" a="1"/>
  <c r="I457" i="2" a="1"/>
  <c r="I583" i="2" a="1"/>
  <c r="I549" i="2" a="1"/>
  <c r="I623" i="2" a="1"/>
  <c r="J642" i="2" a="1"/>
  <c r="J598" i="2" a="1"/>
  <c r="J490" i="2" a="1"/>
  <c r="J612" i="2" a="1"/>
  <c r="J640" i="2" a="1"/>
  <c r="J656" i="2" a="1"/>
  <c r="I600" i="2" a="1"/>
  <c r="J599" i="2" a="1"/>
  <c r="J576" i="2" a="1"/>
  <c r="I634" i="2" a="1"/>
  <c r="I591" i="2" a="1"/>
  <c r="J470" i="2" a="1"/>
  <c r="J450" i="2" a="1"/>
  <c r="J611" i="2" a="1"/>
  <c r="J625" i="2" a="1"/>
  <c r="I681" i="2" a="1"/>
  <c r="I575" i="2" a="1"/>
  <c r="I512" i="2" a="1"/>
  <c r="I493" i="2" a="1"/>
  <c r="I677" i="2" a="1"/>
  <c r="I504" i="2" a="1"/>
  <c r="I500" i="2" a="1"/>
  <c r="J631" i="2" a="1"/>
  <c r="J594" i="2" a="1"/>
  <c r="J593" i="2" a="1"/>
  <c r="J522" i="2" a="1"/>
  <c r="I620" i="2" a="1"/>
  <c r="J574" i="2" a="1"/>
  <c r="J462" i="2" a="1"/>
  <c r="I517" i="2" a="1"/>
  <c r="J649" i="2" a="1"/>
  <c r="J468" i="2" a="1"/>
  <c r="J597" i="2" a="1"/>
  <c r="J501" i="2" a="1"/>
  <c r="J476" i="2" a="1"/>
  <c r="J573" i="2" a="1"/>
  <c r="J564" i="2" a="1"/>
  <c r="I471" i="2" a="1"/>
  <c r="J542" i="2" a="1"/>
  <c r="I670" i="2" a="1"/>
  <c r="J459" i="2" a="1"/>
  <c r="I585" i="2" a="1"/>
  <c r="I489" i="2" a="1"/>
  <c r="I546" i="2" a="1"/>
  <c r="J471" i="2" a="1"/>
  <c r="J555" i="2" a="1"/>
  <c r="J660" i="2" a="1"/>
  <c r="I499" i="2" a="1"/>
  <c r="I527" i="2" a="1"/>
  <c r="I472" i="2" a="1"/>
  <c r="J657" i="2" a="1"/>
  <c r="I506" i="2" a="1"/>
  <c r="J626" i="2" a="1"/>
  <c r="J638" i="2" a="1"/>
  <c r="I676" i="2" a="1"/>
  <c r="I464" i="2" a="1"/>
  <c r="I554" i="2" a="1"/>
  <c r="I603" i="2" a="1"/>
  <c r="J647" i="2" a="1"/>
  <c r="I531" i="2" a="1"/>
  <c r="I609" i="2" a="1"/>
  <c r="J540" i="2" a="1"/>
  <c r="I462" i="2" a="1"/>
  <c r="J456" i="2" a="1"/>
  <c r="J451" i="2" a="1"/>
  <c r="I485" i="2" a="1"/>
  <c r="I502" i="2" a="1"/>
  <c r="I494" i="2" a="1"/>
  <c r="I673" i="2" a="1"/>
  <c r="J581" i="2" a="1"/>
  <c r="I569" i="2" a="1"/>
  <c r="I539" i="2" a="1"/>
  <c r="I573" i="2" a="1"/>
  <c r="J483" i="2" a="1"/>
  <c r="I555" i="2" a="1"/>
  <c r="I636" i="2" a="1"/>
  <c r="J606" i="2" a="1"/>
  <c r="I473" i="2" a="1"/>
  <c r="J537" i="2" a="1"/>
  <c r="I525" i="2" a="1"/>
  <c r="J463" i="2" a="1"/>
  <c r="J591" i="2" a="1"/>
  <c r="I461" i="2" a="1"/>
  <c r="J566" i="2" a="1"/>
  <c r="J505" i="2" a="1"/>
  <c r="J572" i="2" a="1"/>
  <c r="J500" i="2" a="1"/>
  <c r="J662" i="2" a="1"/>
  <c r="I466" i="2" a="1"/>
  <c r="J577" i="2" a="1"/>
  <c r="I637" i="2" a="1"/>
  <c r="I558" i="2" a="1"/>
  <c r="I608" i="2" a="1"/>
  <c r="I576" i="2" a="1"/>
  <c r="I614" i="2" a="1"/>
  <c r="I452" i="2" a="1"/>
  <c r="J520" i="2" a="1"/>
  <c r="J488" i="2" a="1"/>
  <c r="J632" i="2" a="1"/>
  <c r="I578" i="2" a="1"/>
  <c r="J491" i="2" a="1"/>
  <c r="I580" i="2" a="1"/>
  <c r="I542" i="2" a="1"/>
  <c r="I565" i="2" a="1"/>
  <c r="I470" i="2" a="1"/>
  <c r="J534" i="2" a="1"/>
  <c r="J629" i="2" a="1"/>
  <c r="J661" i="2" a="1"/>
  <c r="J645" i="2" a="1"/>
  <c r="J590" i="2" a="1"/>
  <c r="J460" i="2" a="1"/>
  <c r="J538" i="2" a="1"/>
  <c r="J567" i="2" a="1"/>
  <c r="I503" i="2" a="1"/>
  <c r="J532" i="2" a="1"/>
  <c r="J551" i="2" a="1"/>
  <c r="J553" i="2" a="1"/>
  <c r="I544" i="2" a="1"/>
  <c r="J494" i="2" a="1"/>
  <c r="J587" i="2" a="1"/>
  <c r="I548" i="2" a="1"/>
  <c r="I526" i="2" a="1"/>
  <c r="I672" i="2" a="1"/>
  <c r="I547" i="2" a="1"/>
  <c r="J556" i="2" a="1"/>
  <c r="J536" i="2" a="1"/>
  <c r="I615" i="2" a="1"/>
  <c r="J636" i="2" a="1"/>
  <c r="J565" i="2" a="1"/>
  <c r="I579" i="2" a="1"/>
  <c r="I456" i="2" a="1"/>
  <c r="I550" i="2" a="1"/>
  <c r="I633" i="2" a="1"/>
  <c r="I643" i="2" a="1"/>
  <c r="J539" i="2" a="1"/>
  <c r="J496" i="2" a="1"/>
  <c r="I523" i="2" a="1"/>
  <c r="J457" i="2" a="1"/>
  <c r="J659" i="2" a="1"/>
  <c r="J557" i="2" a="1"/>
  <c r="I646" i="2" a="1"/>
  <c r="J652" i="2" a="1"/>
  <c r="I492" i="2" a="1"/>
  <c r="J667" i="2" a="1"/>
  <c r="J607" i="2" a="1"/>
  <c r="J609" i="2" a="1"/>
  <c r="J478" i="2" a="1"/>
  <c r="I663" i="2" a="1"/>
  <c r="I509" i="2" a="1"/>
  <c r="J665" i="2" a="1"/>
  <c r="J622" i="2" a="1"/>
  <c r="J627" i="2" a="1"/>
  <c r="I520" i="2" a="1"/>
  <c r="I482" i="2" a="1"/>
  <c r="J458" i="2" a="1"/>
  <c r="I587" i="2" a="1"/>
  <c r="I480" i="2" a="1"/>
  <c r="J467" i="2" a="1"/>
  <c r="J644" i="2" a="1"/>
  <c r="J583" i="2" a="1"/>
  <c r="I454" i="2" a="1"/>
  <c r="J504" i="2" a="1"/>
  <c r="I642" i="2" a="1"/>
  <c r="J580" i="2" a="1"/>
  <c r="I612" i="2" a="1"/>
  <c r="I638" i="2" a="1"/>
  <c r="I474" i="2" a="1"/>
  <c r="I478" i="2" a="1"/>
  <c r="I479" i="2" a="1"/>
  <c r="I624" i="2" a="1"/>
  <c r="J485" i="2" a="1"/>
  <c r="I626" i="2" a="1"/>
  <c r="I559" i="2" a="1"/>
  <c r="I654" i="2" a="1"/>
  <c r="I577" i="2" a="1"/>
  <c r="I648" i="2" a="1"/>
  <c r="J545" i="2" a="1"/>
  <c r="J618" i="2" a="1"/>
  <c r="J498" i="2" a="1"/>
  <c r="J668" i="2" a="1"/>
  <c r="J558" i="2" a="1"/>
  <c r="J472" i="2" a="1"/>
  <c r="I657" i="2" a="1"/>
  <c r="J604" i="2" a="1"/>
  <c r="J679" i="2" a="1"/>
  <c r="I665" i="2" a="1"/>
  <c r="I649" i="2" a="1"/>
  <c r="I631" i="2" a="1"/>
  <c r="J621" i="2" a="1"/>
  <c r="I564" i="2" a="1"/>
  <c r="I627" i="2" a="1"/>
  <c r="J533" i="2" a="1"/>
  <c r="I541" i="2" a="1"/>
  <c r="J619" i="2" a="1"/>
  <c r="J614" i="2" a="1"/>
  <c r="J454" i="2" a="1"/>
  <c r="I666" i="2" a="1"/>
  <c r="I629" i="2" a="1"/>
  <c r="J461" i="2" a="1"/>
  <c r="J510" i="2" a="1"/>
  <c r="J605" i="2" a="1"/>
  <c r="J562" i="2" a="1"/>
  <c r="I552" i="2" a="1"/>
  <c r="J592" i="2" a="1"/>
  <c r="I621" i="2" a="1"/>
  <c r="J499" i="2" a="1"/>
  <c r="I655" i="2" a="1"/>
  <c r="J589" i="2" a="1"/>
  <c r="I582" i="2" a="1"/>
  <c r="I597" i="2" a="1"/>
  <c r="J465" i="2" a="1"/>
  <c r="I607" i="2" a="1"/>
  <c r="J502" i="2" a="1"/>
  <c r="J515" i="2" a="1"/>
  <c r="I543" i="2" a="1"/>
  <c r="I551" i="2" a="1"/>
  <c r="J610" i="2" a="1"/>
  <c r="J452" i="2" a="1"/>
  <c r="J682" i="2" a="1"/>
  <c r="I619" i="2" a="1"/>
  <c r="J489" i="2" a="1"/>
  <c r="I669" i="2" a="1"/>
  <c r="J531" i="2" a="1"/>
  <c r="I511" i="2" a="1"/>
  <c r="I611" i="2" a="1"/>
  <c r="I535" i="2" a="1"/>
  <c r="I592" i="2" a="1"/>
  <c r="I501" i="2" a="1"/>
  <c r="J630" i="2" a="1"/>
  <c r="I459" i="2" a="1"/>
  <c r="J637" i="2" a="1"/>
  <c r="I658" i="2" a="1"/>
  <c r="J578" i="2" a="1"/>
  <c r="I594" i="2" a="1"/>
  <c r="I675" i="2" a="1"/>
  <c r="I453" i="2" a="1"/>
  <c r="J570" i="2" a="1"/>
  <c r="J466" i="2" a="1"/>
  <c r="J528" i="2" a="1"/>
  <c r="I652" i="2" a="1"/>
  <c r="J596" i="2" a="1"/>
  <c r="I557" i="2" a="1"/>
  <c r="I465" i="2" a="1"/>
  <c r="J600" i="2" a="1"/>
  <c r="I515" i="2" a="1"/>
  <c r="J669" i="2" a="1"/>
  <c r="J603" i="2" a="1"/>
  <c r="I641" i="2" a="1"/>
  <c r="I653" i="2" a="1"/>
  <c r="J492" i="2" a="1"/>
  <c r="I467" i="2" a="1"/>
  <c r="I568" i="2" a="1"/>
  <c r="I584" i="2" a="1"/>
  <c r="J677" i="2" a="1"/>
  <c r="J552" i="2" a="1"/>
  <c r="J480" i="2" a="1"/>
  <c r="I632" i="2" a="1"/>
  <c r="J527" i="2" a="1"/>
  <c r="I680" i="2" a="1"/>
  <c r="I602" i="2" a="1"/>
  <c r="I668" i="2" a="1"/>
  <c r="J582" i="2" a="1"/>
  <c r="J563" i="2" a="1"/>
  <c r="J449" i="2" a="1"/>
  <c r="J547" i="2" a="1"/>
  <c r="I553" i="2" a="1"/>
  <c r="J521" i="2" a="1"/>
  <c r="J525" i="2" a="1"/>
  <c r="I601" i="2" a="1"/>
  <c r="J487" i="2" a="1"/>
  <c r="J628" i="2" a="1"/>
  <c r="I521" i="2" a="1"/>
  <c r="I540" i="2" a="1"/>
  <c r="I581" i="2" a="1"/>
  <c r="J516" i="2" a="1"/>
  <c r="I674" i="2" a="1"/>
  <c r="J655" i="2" a="1"/>
  <c r="I484" i="2" a="1"/>
  <c r="I561" i="2" a="1"/>
  <c r="I590" i="2" a="1"/>
  <c r="I518" i="2" a="1"/>
  <c r="J579" i="2" a="1"/>
  <c r="J671" i="2" a="1"/>
  <c r="I616" i="2" a="1"/>
  <c r="I495" i="2" a="1"/>
  <c r="I586" i="2" a="1"/>
  <c r="J497" i="2" a="1"/>
  <c r="I519" i="2" a="1"/>
  <c r="I498" i="2" a="1"/>
  <c r="J519" i="2" a="1"/>
  <c r="J530" i="2" a="1"/>
  <c r="J513" i="2" a="1"/>
  <c r="J617" i="2" a="1"/>
  <c r="I630" i="2" a="1"/>
  <c r="J524" i="2" a="1"/>
  <c r="J588" i="2" a="1"/>
  <c r="J633" i="2" a="1"/>
  <c r="J514" i="2" a="1"/>
  <c r="I571" i="2" a="1"/>
  <c r="J486" i="2" a="1"/>
  <c r="I491" i="2" a="1"/>
  <c r="I604" i="2" a="1"/>
  <c r="I572" i="2" a="1"/>
  <c r="J535" i="2" a="1"/>
  <c r="J559" i="2" a="1"/>
  <c r="J643" i="2" a="1"/>
  <c r="I682" i="2" a="1"/>
  <c r="I450" i="2" a="1"/>
  <c r="I651" i="2" a="1"/>
  <c r="J475" i="2" a="1"/>
  <c r="I640" i="2" a="1"/>
  <c r="I545" i="2" a="1"/>
  <c r="J653" i="2" a="1"/>
  <c r="J560" i="2" a="1"/>
  <c r="J509" i="2" a="1"/>
  <c r="I451" i="2" a="1"/>
  <c r="J469" i="2" a="1"/>
  <c r="I667" i="2" a="1"/>
  <c r="J473" i="2" a="1"/>
  <c r="J608" i="2" a="1"/>
  <c r="J511" i="2" a="1"/>
  <c r="I593" i="2" a="1"/>
  <c r="J543" i="2" a="1"/>
  <c r="J586" i="2" a="1"/>
  <c r="J601" i="2" a="1"/>
  <c r="I656" i="2" a="1"/>
  <c r="J561" i="2" a="1"/>
  <c r="J529" i="2" a="1"/>
  <c r="J641" i="2" a="1"/>
  <c r="I567" i="2" a="1"/>
  <c r="J550" i="2" a="1"/>
  <c r="J624" i="2" a="1"/>
  <c r="J546" i="2" a="1"/>
  <c r="J615" i="2" a="1"/>
  <c r="J648" i="2" a="1"/>
  <c r="I483" i="2" a="1"/>
  <c r="I659" i="2" a="1"/>
  <c r="J464" i="2" a="1"/>
  <c r="J651" i="2" a="1"/>
  <c r="J680" i="2" a="1"/>
  <c r="I455" i="2" a="1"/>
  <c r="I497" i="2" a="1"/>
  <c r="J635" i="2" a="1"/>
  <c r="I613" i="2" a="1"/>
  <c r="J541" i="2" a="1"/>
  <c r="I664" i="2" a="1"/>
  <c r="I610" i="2" a="1"/>
  <c r="J595" i="2" a="1"/>
  <c r="I647" i="2" a="1"/>
  <c r="J681" i="2" a="1"/>
  <c r="I522" i="2" a="1"/>
  <c r="I481" i="2" a="1"/>
  <c r="I530" i="2" a="1"/>
  <c r="I574" i="2" a="1"/>
  <c r="J453" i="2" a="1"/>
  <c r="J548" i="2" a="1"/>
  <c r="J664" i="2" a="1"/>
  <c r="J479" i="2" a="1"/>
  <c r="I529" i="2" a="1"/>
  <c r="I606" i="2" a="1"/>
  <c r="I662" i="2" a="1"/>
  <c r="I660" i="2" a="1"/>
  <c r="I678" i="2" a="1"/>
  <c r="I449" i="2" a="1"/>
  <c r="J639" i="2" a="1"/>
  <c r="I524" i="2" a="1"/>
  <c r="I496" i="2" a="1"/>
  <c r="I533" i="2" a="1"/>
  <c r="J678" i="2" a="1"/>
  <c r="J646" i="2" a="1"/>
  <c r="I598" i="2" a="1"/>
  <c r="I639" i="2" a="1"/>
  <c r="I589" i="2" a="1"/>
  <c r="I490" i="2" l="1"/>
  <c r="I575" i="2"/>
  <c r="J493" i="2"/>
  <c r="I528" i="2"/>
  <c r="I577" i="2"/>
  <c r="J468" i="2"/>
  <c r="I472" i="2"/>
  <c r="J517" i="2"/>
  <c r="I464" i="2"/>
  <c r="I510" i="2"/>
  <c r="I511" i="2"/>
  <c r="I455" i="2"/>
  <c r="J532" i="2"/>
  <c r="J561" i="2"/>
  <c r="J533" i="2"/>
  <c r="I535" i="2"/>
  <c r="I500" i="2"/>
  <c r="J498" i="2"/>
  <c r="I492" i="2"/>
  <c r="J551" i="2"/>
  <c r="L551" i="2" s="1" a="1"/>
  <c r="L551" i="2" s="1"/>
  <c r="N551" i="2" s="1"/>
  <c r="I485" i="2"/>
  <c r="J507" i="2"/>
  <c r="I587" i="2"/>
  <c r="I615" i="2"/>
  <c r="J536" i="2"/>
  <c r="I462" i="2"/>
  <c r="I517" i="2"/>
  <c r="J462" i="2"/>
  <c r="J609" i="2"/>
  <c r="J545" i="2"/>
  <c r="J567" i="2"/>
  <c r="I583" i="2"/>
  <c r="I499" i="2"/>
  <c r="I525" i="2"/>
  <c r="J539" i="2"/>
  <c r="J504" i="2"/>
  <c r="I460" i="2"/>
  <c r="J543" i="2"/>
  <c r="I567" i="2"/>
  <c r="I591" i="2"/>
  <c r="J530" i="2"/>
  <c r="J495" i="2"/>
  <c r="I482" i="2"/>
  <c r="I593" i="2"/>
  <c r="I507" i="2"/>
  <c r="K507" i="2" s="1" a="1"/>
  <c r="K507" i="2" s="1"/>
  <c r="M507" i="2" s="1"/>
  <c r="I473" i="2"/>
  <c r="J453" i="2"/>
  <c r="J506" i="2"/>
  <c r="J534" i="2"/>
  <c r="J581" i="2"/>
  <c r="J641" i="2"/>
  <c r="I625" i="2"/>
  <c r="I634" i="2"/>
  <c r="J640" i="2"/>
  <c r="J618" i="2"/>
  <c r="I594" i="2"/>
  <c r="J578" i="2"/>
  <c r="J554" i="2"/>
  <c r="J474" i="2"/>
  <c r="I466" i="2"/>
  <c r="J467" i="2"/>
  <c r="J483" i="2"/>
  <c r="I538" i="2"/>
  <c r="I606" i="2"/>
  <c r="J582" i="2"/>
  <c r="I566" i="2"/>
  <c r="I542" i="2"/>
  <c r="J464" i="2"/>
  <c r="J575" i="2"/>
  <c r="J470" i="2"/>
  <c r="I547" i="2"/>
  <c r="J454" i="2"/>
  <c r="J463" i="2"/>
  <c r="I611" i="2"/>
  <c r="I563" i="2"/>
  <c r="I451" i="2"/>
  <c r="I450" i="2"/>
  <c r="I529" i="2"/>
  <c r="I449" i="2"/>
  <c r="J479" i="2"/>
  <c r="I481" i="2"/>
  <c r="J611" i="2"/>
  <c r="J563" i="2"/>
  <c r="I483" i="2"/>
  <c r="J500" i="2"/>
  <c r="I518" i="2"/>
  <c r="J591" i="2"/>
  <c r="J465" i="2"/>
  <c r="J511" i="2"/>
  <c r="J503" i="2"/>
  <c r="J615" i="2"/>
  <c r="J571" i="2"/>
  <c r="I514" i="2"/>
  <c r="J459" i="2"/>
  <c r="L459" i="2" s="1" a="1"/>
  <c r="L459" i="2" s="1"/>
  <c r="N459" i="2" s="1"/>
  <c r="J521" i="2"/>
  <c r="J599" i="2"/>
  <c r="I555" i="2"/>
  <c r="I465" i="2"/>
  <c r="I461" i="2"/>
  <c r="J478" i="2"/>
  <c r="J473" i="2"/>
  <c r="I486" i="2"/>
  <c r="I496" i="2"/>
  <c r="I520" i="2"/>
  <c r="J537" i="2"/>
  <c r="J617" i="2"/>
  <c r="J601" i="2"/>
  <c r="J585" i="2"/>
  <c r="I569" i="2"/>
  <c r="J553" i="2"/>
  <c r="I469" i="2"/>
  <c r="I476" i="2"/>
  <c r="I524" i="2"/>
  <c r="I595" i="2"/>
  <c r="I468" i="2"/>
  <c r="K468" i="2" s="1" a="1"/>
  <c r="K468" i="2" s="1"/>
  <c r="M468" i="2" s="1"/>
  <c r="J461" i="2"/>
  <c r="J482" i="2"/>
  <c r="J607" i="2"/>
  <c r="I559" i="2"/>
  <c r="J475" i="2"/>
  <c r="J481" i="2"/>
  <c r="I475" i="2"/>
  <c r="J457" i="2"/>
  <c r="I484" i="2"/>
  <c r="I456" i="2"/>
  <c r="J528" i="2"/>
  <c r="I539" i="2"/>
  <c r="J529" i="2"/>
  <c r="L529" i="2" s="1" a="1"/>
  <c r="L529" i="2" s="1"/>
  <c r="N529" i="2" s="1"/>
  <c r="J605" i="2"/>
  <c r="I589" i="2"/>
  <c r="I573" i="2"/>
  <c r="J557" i="2"/>
  <c r="I541" i="2"/>
  <c r="I637" i="2"/>
  <c r="I629" i="2"/>
  <c r="J621" i="2"/>
  <c r="I627" i="2"/>
  <c r="J624" i="2"/>
  <c r="I643" i="2"/>
  <c r="J629" i="2"/>
  <c r="J636" i="2"/>
  <c r="I644" i="2"/>
  <c r="I636" i="2"/>
  <c r="J622" i="2"/>
  <c r="J626" i="2"/>
  <c r="I614" i="2"/>
  <c r="J606" i="2"/>
  <c r="I598" i="2"/>
  <c r="J590" i="2"/>
  <c r="I582" i="2"/>
  <c r="J574" i="2"/>
  <c r="J566" i="2"/>
  <c r="J558" i="2"/>
  <c r="J550" i="2"/>
  <c r="J542" i="2"/>
  <c r="I471" i="2"/>
  <c r="I493" i="2"/>
  <c r="I513" i="2"/>
  <c r="I477" i="2"/>
  <c r="J455" i="2"/>
  <c r="I505" i="2"/>
  <c r="I470" i="2"/>
  <c r="I501" i="2"/>
  <c r="J526" i="2"/>
  <c r="J522" i="2"/>
  <c r="I534" i="2"/>
  <c r="I618" i="2"/>
  <c r="J610" i="2"/>
  <c r="J602" i="2"/>
  <c r="J594" i="2"/>
  <c r="I586" i="2"/>
  <c r="I578" i="2"/>
  <c r="J570" i="2"/>
  <c r="I562" i="2"/>
  <c r="I554" i="2"/>
  <c r="J546" i="2"/>
  <c r="I597" i="2"/>
  <c r="J549" i="2"/>
  <c r="I635" i="2"/>
  <c r="J637" i="2"/>
  <c r="I628" i="2"/>
  <c r="J638" i="2"/>
  <c r="I602" i="2"/>
  <c r="J586" i="2"/>
  <c r="J562" i="2"/>
  <c r="L562" i="2" s="1" a="1"/>
  <c r="L562" i="2" s="1"/>
  <c r="N562" i="2" s="1"/>
  <c r="J496" i="2"/>
  <c r="J488" i="2"/>
  <c r="J460" i="2"/>
  <c r="I519" i="2"/>
  <c r="J614" i="2"/>
  <c r="J598" i="2"/>
  <c r="I574" i="2"/>
  <c r="I558" i="2"/>
  <c r="J531" i="2"/>
  <c r="I459" i="2"/>
  <c r="I522" i="2"/>
  <c r="J486" i="2"/>
  <c r="J619" i="2"/>
  <c r="J487" i="2"/>
  <c r="I491" i="2"/>
  <c r="I458" i="2"/>
  <c r="I452" i="2"/>
  <c r="I509" i="2"/>
  <c r="J527" i="2"/>
  <c r="J589" i="2"/>
  <c r="J509" i="2"/>
  <c r="J450" i="2"/>
  <c r="I523" i="2"/>
  <c r="I599" i="2"/>
  <c r="J555" i="2"/>
  <c r="J471" i="2"/>
  <c r="J466" i="2"/>
  <c r="I533" i="2"/>
  <c r="I579" i="2"/>
  <c r="I502" i="2"/>
  <c r="I498" i="2"/>
  <c r="J523" i="2"/>
  <c r="J603" i="2"/>
  <c r="J559" i="2"/>
  <c r="I488" i="2"/>
  <c r="I487" i="2"/>
  <c r="J538" i="2"/>
  <c r="J587" i="2"/>
  <c r="I543" i="2"/>
  <c r="I516" i="2"/>
  <c r="J516" i="2"/>
  <c r="I515" i="2"/>
  <c r="J514" i="2"/>
  <c r="J476" i="2"/>
  <c r="I503" i="2"/>
  <c r="I527" i="2"/>
  <c r="J535" i="2"/>
  <c r="J613" i="2"/>
  <c r="J597" i="2"/>
  <c r="I581" i="2"/>
  <c r="J565" i="2"/>
  <c r="I549" i="2"/>
  <c r="I480" i="2"/>
  <c r="I497" i="2"/>
  <c r="J520" i="2"/>
  <c r="J579" i="2"/>
  <c r="I508" i="2"/>
  <c r="J505" i="2"/>
  <c r="J519" i="2"/>
  <c r="J595" i="2"/>
  <c r="I551" i="2"/>
  <c r="J510" i="2"/>
  <c r="J469" i="2"/>
  <c r="J472" i="2"/>
  <c r="J452" i="2"/>
  <c r="J492" i="2"/>
  <c r="J502" i="2"/>
  <c r="J525" i="2"/>
  <c r="I537" i="2"/>
  <c r="I617" i="2"/>
  <c r="I601" i="2"/>
  <c r="I585" i="2"/>
  <c r="J569" i="2"/>
  <c r="I553" i="2"/>
  <c r="J643" i="2"/>
  <c r="J635" i="2"/>
  <c r="J627" i="2"/>
  <c r="I639" i="2"/>
  <c r="J625" i="2"/>
  <c r="J644" i="2"/>
  <c r="I641" i="2"/>
  <c r="I621" i="2"/>
  <c r="I632" i="2"/>
  <c r="K632" i="2" s="1" a="1"/>
  <c r="K632" i="2" s="1"/>
  <c r="M632" i="2" s="1"/>
  <c r="J642" i="2"/>
  <c r="J634" i="2"/>
  <c r="I640" i="2"/>
  <c r="I620" i="2"/>
  <c r="J612" i="2"/>
  <c r="I604" i="2"/>
  <c r="J596" i="2"/>
  <c r="L596" i="2" s="1" a="1"/>
  <c r="L596" i="2" s="1"/>
  <c r="N596" i="2" s="1"/>
  <c r="J588" i="2"/>
  <c r="J580" i="2"/>
  <c r="I572" i="2"/>
  <c r="J564" i="2"/>
  <c r="I556" i="2"/>
  <c r="J548" i="2"/>
  <c r="J540" i="2"/>
  <c r="L540" i="2" s="1" a="1"/>
  <c r="L540" i="2" s="1"/>
  <c r="N540" i="2" s="1"/>
  <c r="I463" i="2"/>
  <c r="J484" i="2"/>
  <c r="J494" i="2"/>
  <c r="J515" i="2"/>
  <c r="I454" i="2"/>
  <c r="I489" i="2"/>
  <c r="J458" i="2"/>
  <c r="I512" i="2"/>
  <c r="J518" i="2"/>
  <c r="L518" i="2" s="1" a="1"/>
  <c r="L518" i="2" s="1"/>
  <c r="N518" i="2" s="1"/>
  <c r="I526" i="2"/>
  <c r="I532" i="2"/>
  <c r="J616" i="2"/>
  <c r="I608" i="2"/>
  <c r="J600" i="2"/>
  <c r="I592" i="2"/>
  <c r="J584" i="2"/>
  <c r="L584" i="2" s="1" a="1"/>
  <c r="L584" i="2" s="1"/>
  <c r="N584" i="2" s="1"/>
  <c r="I576" i="2"/>
  <c r="I568" i="2"/>
  <c r="I560" i="2"/>
  <c r="I552" i="2"/>
  <c r="J544" i="2"/>
  <c r="J682" i="2"/>
  <c r="J680" i="2"/>
  <c r="J678" i="2"/>
  <c r="J676" i="2"/>
  <c r="I674" i="2"/>
  <c r="I672" i="2"/>
  <c r="I670" i="2"/>
  <c r="J668" i="2"/>
  <c r="J666" i="2"/>
  <c r="J664" i="2"/>
  <c r="I662" i="2"/>
  <c r="I660" i="2"/>
  <c r="I658" i="2"/>
  <c r="I656" i="2"/>
  <c r="J654" i="2"/>
  <c r="J652" i="2"/>
  <c r="J650" i="2"/>
  <c r="J648" i="2"/>
  <c r="J646" i="2"/>
  <c r="I681" i="2"/>
  <c r="J677" i="2"/>
  <c r="J675" i="2"/>
  <c r="J673" i="2"/>
  <c r="J671" i="2"/>
  <c r="I669" i="2"/>
  <c r="I667" i="2"/>
  <c r="I665" i="2"/>
  <c r="I663" i="2"/>
  <c r="J661" i="2"/>
  <c r="I659" i="2"/>
  <c r="J657" i="2"/>
  <c r="I655" i="2"/>
  <c r="I653" i="2"/>
  <c r="J651" i="2"/>
  <c r="I647" i="2"/>
  <c r="I645" i="2"/>
  <c r="I678" i="2"/>
  <c r="J672" i="2"/>
  <c r="I668" i="2"/>
  <c r="J662" i="2"/>
  <c r="J656" i="2"/>
  <c r="I650" i="2"/>
  <c r="I679" i="2"/>
  <c r="I649" i="2"/>
  <c r="I682" i="2"/>
  <c r="I676" i="2"/>
  <c r="I666" i="2"/>
  <c r="J658" i="2"/>
  <c r="I652" i="2"/>
  <c r="I646" i="2"/>
  <c r="J681" i="2"/>
  <c r="J679" i="2"/>
  <c r="I677" i="2"/>
  <c r="I675" i="2"/>
  <c r="I673" i="2"/>
  <c r="I671" i="2"/>
  <c r="J669" i="2"/>
  <c r="J667" i="2"/>
  <c r="J665" i="2"/>
  <c r="J663" i="2"/>
  <c r="I661" i="2"/>
  <c r="J659" i="2"/>
  <c r="I657" i="2"/>
  <c r="J655" i="2"/>
  <c r="J653" i="2"/>
  <c r="I651" i="2"/>
  <c r="J649" i="2"/>
  <c r="J647" i="2"/>
  <c r="J645" i="2"/>
  <c r="I680" i="2"/>
  <c r="J674" i="2"/>
  <c r="J670" i="2"/>
  <c r="I664" i="2"/>
  <c r="J660" i="2"/>
  <c r="I654" i="2"/>
  <c r="I648" i="2"/>
  <c r="I613" i="2"/>
  <c r="I565" i="2"/>
  <c r="J633" i="2"/>
  <c r="J623" i="2"/>
  <c r="I626" i="2"/>
  <c r="J632" i="2"/>
  <c r="I610" i="2"/>
  <c r="I570" i="2"/>
  <c r="I546" i="2"/>
  <c r="J451" i="2"/>
  <c r="I495" i="2"/>
  <c r="I530" i="2"/>
  <c r="I590" i="2"/>
  <c r="I550" i="2"/>
  <c r="J456" i="2"/>
  <c r="I603" i="2"/>
  <c r="J583" i="2"/>
  <c r="J491" i="2"/>
  <c r="J490" i="2"/>
  <c r="I605" i="2"/>
  <c r="J573" i="2"/>
  <c r="L573" i="2" s="1" a="1"/>
  <c r="L573" i="2" s="1"/>
  <c r="N573" i="2" s="1"/>
  <c r="I557" i="2"/>
  <c r="J541" i="2"/>
  <c r="J508" i="2"/>
  <c r="J497" i="2"/>
  <c r="I607" i="2"/>
  <c r="J547" i="2"/>
  <c r="J477" i="2"/>
  <c r="I504" i="2"/>
  <c r="I619" i="2"/>
  <c r="I571" i="2"/>
  <c r="I453" i="2"/>
  <c r="J499" i="2"/>
  <c r="J480" i="2"/>
  <c r="J485" i="2"/>
  <c r="J513" i="2"/>
  <c r="I474" i="2"/>
  <c r="J489" i="2"/>
  <c r="J524" i="2"/>
  <c r="I531" i="2"/>
  <c r="I609" i="2"/>
  <c r="J593" i="2"/>
  <c r="J577" i="2"/>
  <c r="I561" i="2"/>
  <c r="I545" i="2"/>
  <c r="J639" i="2"/>
  <c r="J631" i="2"/>
  <c r="I623" i="2"/>
  <c r="I631" i="2"/>
  <c r="I630" i="2"/>
  <c r="I624" i="2"/>
  <c r="I633" i="2"/>
  <c r="I642" i="2"/>
  <c r="I622" i="2"/>
  <c r="I638" i="2"/>
  <c r="J628" i="2"/>
  <c r="J630" i="2"/>
  <c r="I616" i="2"/>
  <c r="J608" i="2"/>
  <c r="L608" i="2" s="1" a="1"/>
  <c r="L608" i="2" s="1"/>
  <c r="N608" i="2" s="1"/>
  <c r="I600" i="2"/>
  <c r="J592" i="2"/>
  <c r="I584" i="2"/>
  <c r="J576" i="2"/>
  <c r="J568" i="2"/>
  <c r="J560" i="2"/>
  <c r="J552" i="2"/>
  <c r="I544" i="2"/>
  <c r="I457" i="2"/>
  <c r="J501" i="2"/>
  <c r="I467" i="2"/>
  <c r="I478" i="2"/>
  <c r="I479" i="2"/>
  <c r="I506" i="2"/>
  <c r="J449" i="2"/>
  <c r="L449" i="2" s="1" a="1"/>
  <c r="L449" i="2" s="1"/>
  <c r="N449" i="2" s="1"/>
  <c r="J512" i="2"/>
  <c r="I494" i="2"/>
  <c r="I521" i="2"/>
  <c r="I536" i="2"/>
  <c r="J620" i="2"/>
  <c r="L620" i="2" s="1" a="1"/>
  <c r="L620" i="2" s="1"/>
  <c r="N620" i="2" s="1"/>
  <c r="I612" i="2"/>
  <c r="J604" i="2"/>
  <c r="I596" i="2"/>
  <c r="I588" i="2"/>
  <c r="I580" i="2"/>
  <c r="J572" i="2"/>
  <c r="I564" i="2"/>
  <c r="J556" i="2"/>
  <c r="I548" i="2"/>
  <c r="I540" i="2"/>
  <c r="D9" i="1"/>
  <c r="D39" i="1"/>
  <c r="D56" i="1"/>
  <c r="D48" i="1"/>
  <c r="D7" i="1"/>
  <c r="D30" i="1"/>
  <c r="D33" i="1"/>
  <c r="D29" i="1"/>
  <c r="D46" i="1"/>
  <c r="R226" i="2"/>
  <c r="Q226" i="2"/>
  <c r="E13" i="1" l="1"/>
  <c r="E4" i="1"/>
  <c r="E49" i="1"/>
  <c r="E44" i="1"/>
  <c r="E34" i="1"/>
  <c r="E27" i="1"/>
  <c r="E11" i="1"/>
  <c r="H2" i="1" l="1"/>
  <c r="J2" i="1" a="1"/>
  <c r="J2" i="1" s="1"/>
  <c r="H6" i="1"/>
  <c r="J45" i="1" a="1"/>
  <c r="J45" i="1" s="1"/>
  <c r="F25" i="1"/>
  <c r="D25" i="1" s="1"/>
  <c r="G24" i="1"/>
  <c r="F19" i="1"/>
  <c r="D19" i="1" s="1"/>
  <c r="F31" i="1"/>
  <c r="D31" i="1" s="1"/>
  <c r="G31" i="1"/>
  <c r="H38" i="1"/>
  <c r="H57" i="1"/>
  <c r="I50" i="1"/>
  <c r="I43" i="1"/>
  <c r="J23" i="1" a="1"/>
  <c r="J23" i="1" s="1"/>
  <c r="G42" i="1"/>
  <c r="I26" i="1"/>
  <c r="J24" i="1" a="1"/>
  <c r="J24" i="1" s="1"/>
  <c r="J31" i="1" a="1"/>
  <c r="J31" i="1" s="1"/>
  <c r="H12" i="1"/>
  <c r="I40" i="1"/>
  <c r="F53" i="1"/>
  <c r="D53" i="1" s="1"/>
  <c r="F45" i="1"/>
  <c r="D45" i="1" s="1"/>
  <c r="H18" i="1"/>
  <c r="H28" i="1"/>
  <c r="I22" i="1"/>
  <c r="I20" i="1"/>
  <c r="J15" i="1" a="1"/>
  <c r="J15" i="1" s="1"/>
  <c r="J52" i="1" a="1"/>
  <c r="J52" i="1" s="1"/>
  <c r="F15" i="1"/>
  <c r="D15" i="1" s="1"/>
  <c r="F52" i="1"/>
  <c r="D52" i="1" s="1"/>
  <c r="H40" i="1"/>
  <c r="G53" i="1"/>
  <c r="F14" i="1"/>
  <c r="D14" i="1" s="1"/>
  <c r="F21" i="1"/>
  <c r="D21" i="1" s="1"/>
  <c r="G37" i="1"/>
  <c r="G16" i="1"/>
  <c r="H17" i="1"/>
  <c r="J18" i="1" a="1"/>
  <c r="J18" i="1" s="1"/>
  <c r="F2" i="1"/>
  <c r="D2" i="1" s="1"/>
  <c r="G6" i="1"/>
  <c r="I25" i="1"/>
  <c r="F38" i="1"/>
  <c r="D38" i="1" s="1"/>
  <c r="F50" i="1"/>
  <c r="D50" i="1" s="1"/>
  <c r="G26" i="1"/>
  <c r="G38" i="1"/>
  <c r="G57" i="1"/>
  <c r="H50" i="1"/>
  <c r="H43" i="1"/>
  <c r="I19" i="1"/>
  <c r="J14" i="1" a="1"/>
  <c r="J14" i="1" s="1"/>
  <c r="J21" i="1" a="1"/>
  <c r="J21" i="1" s="1"/>
  <c r="G52" i="1"/>
  <c r="I36" i="1"/>
  <c r="J38" i="1" a="1"/>
  <c r="J38" i="1" s="1"/>
  <c r="J57" i="1" a="1"/>
  <c r="J57" i="1" s="1"/>
  <c r="H42" i="1"/>
  <c r="G8" i="1"/>
  <c r="F41" i="1"/>
  <c r="D41" i="1" s="1"/>
  <c r="G22" i="1"/>
  <c r="H22" i="1"/>
  <c r="H20" i="1"/>
  <c r="I53" i="1"/>
  <c r="I45" i="1"/>
  <c r="J42" i="1" a="1"/>
  <c r="J42" i="1" s="1"/>
  <c r="F8" i="1"/>
  <c r="D8" i="1" s="1"/>
  <c r="F42" i="1"/>
  <c r="D42" i="1" s="1"/>
  <c r="G15" i="1"/>
  <c r="I12" i="1"/>
  <c r="G41" i="1"/>
  <c r="F37" i="1"/>
  <c r="D37" i="1" s="1"/>
  <c r="F16" i="1"/>
  <c r="D16" i="1" s="1"/>
  <c r="G47" i="1"/>
  <c r="G17" i="1"/>
  <c r="H23" i="1"/>
  <c r="I14" i="1"/>
  <c r="I21" i="1"/>
  <c r="J22" i="1" a="1"/>
  <c r="J22" i="1" s="1"/>
  <c r="J20" i="1" a="1"/>
  <c r="J20" i="1" s="1"/>
  <c r="F47" i="1"/>
  <c r="D47" i="1" s="1"/>
  <c r="F17" i="1"/>
  <c r="D17" i="1" s="1"/>
  <c r="G23" i="1"/>
  <c r="H21" i="1"/>
  <c r="I16" i="1"/>
  <c r="I2" i="1"/>
  <c r="J6" i="1" a="1"/>
  <c r="J6" i="1" s="1"/>
  <c r="J25" i="1" a="1"/>
  <c r="J25" i="1" s="1"/>
  <c r="F43" i="1"/>
  <c r="D43" i="1" s="1"/>
  <c r="I8" i="1"/>
  <c r="G50" i="1"/>
  <c r="G43" i="1"/>
  <c r="H19" i="1"/>
  <c r="I24" i="1"/>
  <c r="I31" i="1"/>
  <c r="J37" i="1" a="1"/>
  <c r="J37" i="1" s="1"/>
  <c r="J16" i="1" a="1"/>
  <c r="J16" i="1" s="1"/>
  <c r="H15" i="1"/>
  <c r="I52" i="1"/>
  <c r="J50" i="1" a="1"/>
  <c r="J50" i="1" s="1"/>
  <c r="J43" i="1" a="1"/>
  <c r="J43" i="1" s="1"/>
  <c r="H52" i="1"/>
  <c r="F18" i="1"/>
  <c r="D18" i="1" s="1"/>
  <c r="F28" i="1"/>
  <c r="D28" i="1" s="1"/>
  <c r="G28" i="1"/>
  <c r="H53" i="1"/>
  <c r="H45" i="1"/>
  <c r="I41" i="1"/>
  <c r="J12" i="1" a="1"/>
  <c r="J12" i="1" s="1"/>
  <c r="J40" i="1" a="1"/>
  <c r="J40" i="1" s="1"/>
  <c r="F12" i="1"/>
  <c r="D12" i="1" s="1"/>
  <c r="F40" i="1"/>
  <c r="D40" i="1" s="1"/>
  <c r="G36" i="1"/>
  <c r="I42" i="1"/>
  <c r="G20" i="1"/>
  <c r="H14" i="1"/>
  <c r="I37" i="1"/>
  <c r="J53" i="1" a="1"/>
  <c r="J53" i="1" s="1"/>
  <c r="F6" i="1"/>
  <c r="D6" i="1" s="1"/>
  <c r="G2" i="1"/>
  <c r="I6" i="1"/>
  <c r="H25" i="1"/>
  <c r="G25" i="1"/>
  <c r="G12" i="1"/>
  <c r="F57" i="1"/>
  <c r="D57" i="1" s="1"/>
  <c r="F24" i="1"/>
  <c r="D24" i="1" s="1"/>
  <c r="G19" i="1"/>
  <c r="H24" i="1"/>
  <c r="H31" i="1"/>
  <c r="I38" i="1"/>
  <c r="I57" i="1"/>
  <c r="J47" i="1" a="1"/>
  <c r="J47" i="1" s="1"/>
  <c r="J17" i="1" a="1"/>
  <c r="J17" i="1" s="1"/>
  <c r="H36" i="1"/>
  <c r="J8" i="1" a="1"/>
  <c r="J8" i="1" s="1"/>
  <c r="J19" i="1" a="1"/>
  <c r="J19" i="1" s="1"/>
  <c r="G40" i="1"/>
  <c r="I15" i="1"/>
  <c r="F22" i="1"/>
  <c r="D22" i="1" s="1"/>
  <c r="F20" i="1"/>
  <c r="D20" i="1" s="1"/>
  <c r="G45" i="1"/>
  <c r="H41" i="1"/>
  <c r="I18" i="1"/>
  <c r="I28" i="1"/>
  <c r="J26" i="1" a="1"/>
  <c r="J26" i="1" s="1"/>
  <c r="J36" i="1" a="1"/>
  <c r="J36" i="1" s="1"/>
  <c r="F26" i="1"/>
  <c r="D26" i="1" s="1"/>
  <c r="F36" i="1"/>
  <c r="D36" i="1" s="1"/>
  <c r="H26" i="1"/>
  <c r="G18" i="1"/>
  <c r="H8" i="1"/>
  <c r="F23" i="1"/>
  <c r="D23" i="1" s="1"/>
  <c r="G14" i="1"/>
  <c r="G21" i="1"/>
  <c r="H37" i="1"/>
  <c r="H16" i="1"/>
  <c r="I47" i="1"/>
  <c r="I17" i="1"/>
  <c r="J41" i="1" a="1"/>
  <c r="J41" i="1" s="1"/>
  <c r="H47" i="1"/>
  <c r="I23" i="1"/>
  <c r="J28" i="1" a="1"/>
  <c r="J28" i="1" s="1"/>
  <c r="G27" i="1"/>
  <c r="H4" i="1"/>
  <c r="J34" i="1" a="1"/>
  <c r="J34" i="1" s="1"/>
  <c r="J49" i="1" a="1"/>
  <c r="J49" i="1" s="1"/>
  <c r="G34" i="1"/>
  <c r="I49" i="1"/>
  <c r="J27" i="1" a="1"/>
  <c r="J27" i="1" s="1"/>
  <c r="I44" i="1"/>
  <c r="G49" i="1"/>
  <c r="J13" i="1" a="1"/>
  <c r="J13" i="1" s="1"/>
  <c r="G44" i="1"/>
  <c r="I4" i="1"/>
  <c r="J44" i="1" a="1"/>
  <c r="J44" i="1" s="1"/>
  <c r="G4" i="1"/>
  <c r="I11" i="1"/>
  <c r="H11" i="1"/>
  <c r="J4" i="1" a="1"/>
  <c r="J4" i="1" s="1"/>
  <c r="I13" i="1"/>
  <c r="G11" i="1"/>
  <c r="H13" i="1"/>
  <c r="G13" i="1"/>
  <c r="I27" i="1"/>
  <c r="H49" i="1"/>
  <c r="H27" i="1"/>
  <c r="I34" i="1"/>
  <c r="H44" i="1"/>
  <c r="J11" i="1" a="1"/>
  <c r="J11" i="1" s="1"/>
  <c r="H34" i="1"/>
  <c r="F4" i="1"/>
  <c r="D4" i="1" s="1"/>
  <c r="F13" i="1"/>
  <c r="D13" i="1" s="1"/>
  <c r="F11" i="1"/>
  <c r="D11" i="1" s="1"/>
  <c r="F27" i="1"/>
  <c r="D27" i="1" s="1"/>
  <c r="F34" i="1"/>
  <c r="D34" i="1" s="1"/>
  <c r="F49" i="1"/>
  <c r="D49" i="1" s="1"/>
  <c r="F44" i="1"/>
  <c r="D44" i="1" s="1"/>
  <c r="J245" i="2" a="1"/>
  <c r="I394" i="2" a="1"/>
  <c r="I371" i="2" a="1"/>
  <c r="J396" i="2" a="1"/>
  <c r="I295" i="2" a="1"/>
  <c r="J202" i="2" a="1"/>
  <c r="I393" i="2" a="1"/>
  <c r="J224" i="2" a="1"/>
  <c r="I298" i="2" a="1"/>
  <c r="J425" i="2" a="1"/>
  <c r="I87" i="2" a="1"/>
  <c r="J283" i="2" a="1"/>
  <c r="J221" i="2" a="1"/>
  <c r="I226" i="2" a="1"/>
  <c r="I429" i="2" a="1"/>
  <c r="J359" i="2" a="1"/>
  <c r="I306" i="2" a="1"/>
  <c r="J90" i="2" a="1"/>
  <c r="J232" i="2" a="1"/>
  <c r="I421" i="2" a="1"/>
  <c r="I448" i="2" a="1"/>
  <c r="I233" i="2" a="1"/>
  <c r="J74" i="2" a="1"/>
  <c r="J348" i="2" a="1"/>
  <c r="J293" i="2" a="1"/>
  <c r="J92" i="2" a="1"/>
  <c r="I252" i="2" a="1"/>
  <c r="J300" i="2" a="1"/>
  <c r="J373" i="2" a="1"/>
  <c r="I250" i="2" a="1"/>
  <c r="I115" i="2" a="1"/>
  <c r="J258" i="2" a="1"/>
  <c r="J88" i="2" a="1"/>
  <c r="I64" i="2" a="1"/>
  <c r="I152" i="2" a="1"/>
  <c r="J106" i="2" a="1"/>
  <c r="J268" i="2" a="1"/>
  <c r="I169" i="2" a="1"/>
  <c r="I195" i="2" a="1"/>
  <c r="I343" i="2" a="1"/>
  <c r="I23" i="2" a="1"/>
  <c r="I281" i="2" a="1"/>
  <c r="I321" i="2" a="1"/>
  <c r="J118" i="2" a="1"/>
  <c r="J281" i="2" a="1"/>
  <c r="J7" i="2" a="1"/>
  <c r="J385" i="2" a="1"/>
  <c r="I74" i="2" a="1"/>
  <c r="J426" i="2" a="1"/>
  <c r="J173" i="2" a="1"/>
  <c r="I417" i="2" a="1"/>
  <c r="J423" i="2" a="1"/>
  <c r="I241" i="2" a="1"/>
  <c r="I196" i="2" a="1"/>
  <c r="J374" i="2" a="1"/>
  <c r="J62" i="2" a="1"/>
  <c r="I318" i="2" a="1"/>
  <c r="I341" i="2" a="1"/>
  <c r="J278" i="2" a="1"/>
  <c r="J332" i="2" a="1"/>
  <c r="I269" i="2" a="1"/>
  <c r="J233" i="2" a="1"/>
  <c r="J392" i="2" a="1"/>
  <c r="I168" i="2" a="1"/>
  <c r="J185" i="2" a="1"/>
  <c r="I58" i="2" a="1"/>
  <c r="I291" i="2" a="1"/>
  <c r="I72" i="2" a="1"/>
  <c r="J324" i="2" a="1"/>
  <c r="I137" i="2" a="1"/>
  <c r="I385" i="2" a="1"/>
  <c r="J317" i="2" a="1"/>
  <c r="I113" i="2" a="1"/>
  <c r="J432" i="2" a="1"/>
  <c r="I130" i="2" a="1"/>
  <c r="I186" i="2" a="1"/>
  <c r="J382" i="2" a="1"/>
  <c r="J388" i="2" a="1"/>
  <c r="J266" i="2" a="1"/>
  <c r="J220" i="2" a="1"/>
  <c r="I297" i="2" a="1"/>
  <c r="J436" i="2" a="1"/>
  <c r="I383" i="2" a="1"/>
  <c r="J39" i="2" a="1"/>
  <c r="J130" i="2" a="1"/>
  <c r="I184" i="2" a="1"/>
  <c r="I446" i="2" a="1"/>
  <c r="J72" i="2" a="1"/>
  <c r="I132" i="2" a="1"/>
  <c r="I430" i="2" a="1"/>
  <c r="I266" i="2" a="1"/>
  <c r="J275" i="2" a="1"/>
  <c r="I408" i="2" a="1"/>
  <c r="I10" i="2" a="1"/>
  <c r="I44" i="2" a="1"/>
  <c r="J147" i="2" a="1"/>
  <c r="J277" i="2" a="1"/>
  <c r="J246" i="2" a="1"/>
  <c r="J260" i="2" a="1"/>
  <c r="J103" i="2" a="1"/>
  <c r="J226" i="2" a="1"/>
  <c r="J230" i="2" a="1"/>
  <c r="I190" i="2" a="1"/>
  <c r="I247" i="2" a="1"/>
  <c r="J261" i="2" a="1"/>
  <c r="I96" i="2" a="1"/>
  <c r="I11" i="2" a="1"/>
  <c r="I66" i="2" a="1"/>
  <c r="J370" i="2" a="1"/>
  <c r="J49" i="2" a="1"/>
  <c r="J404" i="2" a="1"/>
  <c r="I146" i="2" a="1"/>
  <c r="J399" i="2" a="1"/>
  <c r="J126" i="2" a="1"/>
  <c r="I443" i="2" a="1"/>
  <c r="J214" i="2" a="1"/>
  <c r="J100" i="2" a="1"/>
  <c r="J251" i="2" a="1"/>
  <c r="J390" i="2" a="1"/>
  <c r="I286" i="2" a="1"/>
  <c r="I278" i="2" a="1"/>
  <c r="I81" i="2" a="1"/>
  <c r="J442" i="2" a="1"/>
  <c r="I209" i="2" a="1"/>
  <c r="J305" i="2" a="1"/>
  <c r="I386" i="2" a="1"/>
  <c r="I314" i="2" a="1"/>
  <c r="J165" i="2" a="1"/>
  <c r="I213" i="2" a="1"/>
  <c r="J16" i="2" a="1"/>
  <c r="I229" i="2" a="1"/>
  <c r="I90" i="2" a="1"/>
  <c r="J354" i="2" a="1"/>
  <c r="J105" i="2" a="1"/>
  <c r="J143" i="2" a="1"/>
  <c r="I359" i="2" a="1"/>
  <c r="J383" i="2" a="1"/>
  <c r="J67" i="2" a="1"/>
  <c r="J435" i="2" a="1"/>
  <c r="I361" i="2" a="1"/>
  <c r="I7" i="2" a="1"/>
  <c r="I103" i="2" a="1"/>
  <c r="I331" i="2" a="1"/>
  <c r="J287" i="2" a="1"/>
  <c r="I249" i="2" a="1"/>
  <c r="I60" i="2" a="1"/>
  <c r="J264" i="2" a="1"/>
  <c r="J240" i="2" a="1"/>
  <c r="J187" i="2" a="1"/>
  <c r="J313" i="2" a="1"/>
  <c r="I63" i="2" a="1"/>
  <c r="J192" i="2" a="1"/>
  <c r="J42" i="2" a="1"/>
  <c r="J47" i="2" a="1"/>
  <c r="J168" i="2" a="1"/>
  <c r="I17" i="2" a="1"/>
  <c r="J85" i="2" a="1"/>
  <c r="J274" i="2" a="1"/>
  <c r="J57" i="2" a="1"/>
  <c r="I147" i="2" a="1"/>
  <c r="I111" i="2" a="1"/>
  <c r="I364" i="2" a="1"/>
  <c r="J398" i="2" a="1"/>
  <c r="I138" i="2" a="1"/>
  <c r="I294" i="2" a="1"/>
  <c r="I271" i="2" a="1"/>
  <c r="I2" i="2" a="1"/>
  <c r="J386" i="2" a="1"/>
  <c r="J231" i="2" a="1"/>
  <c r="I398" i="2" a="1"/>
  <c r="J263" i="2" a="1"/>
  <c r="J102" i="2" a="1"/>
  <c r="J334" i="2" a="1"/>
  <c r="I299" i="2" a="1"/>
  <c r="I262" i="2" a="1"/>
  <c r="J365" i="2" a="1"/>
  <c r="I127" i="2" a="1"/>
  <c r="I204" i="2" a="1"/>
  <c r="J163" i="2" a="1"/>
  <c r="I399" i="2" a="1"/>
  <c r="I100" i="2" a="1"/>
  <c r="J400" i="2" a="1"/>
  <c r="J217" i="2" a="1"/>
  <c r="J223" i="2" a="1"/>
  <c r="I240" i="2" a="1"/>
  <c r="J34" i="2" a="1"/>
  <c r="I389" i="2" a="1"/>
  <c r="J121" i="2" a="1"/>
  <c r="J257" i="2" a="1"/>
  <c r="J310" i="2" a="1"/>
  <c r="J367" i="2" a="1"/>
  <c r="J61" i="2" a="1"/>
  <c r="I151" i="2" a="1"/>
  <c r="J282" i="2" a="1"/>
  <c r="I104" i="2" a="1"/>
  <c r="J18" i="2" a="1"/>
  <c r="I26" i="2" a="1"/>
  <c r="I442" i="2" a="1"/>
  <c r="I57" i="2" a="1"/>
  <c r="J314" i="2" a="1"/>
  <c r="I432" i="2" a="1"/>
  <c r="J56" i="2" a="1"/>
  <c r="I131" i="2" a="1"/>
  <c r="I133" i="2" a="1"/>
  <c r="J364" i="2" a="1"/>
  <c r="I197" i="2" a="1"/>
  <c r="I97" i="2" a="1"/>
  <c r="I356" i="2" a="1"/>
  <c r="I93" i="2" a="1"/>
  <c r="J152" i="2" a="1"/>
  <c r="I326" i="2" a="1"/>
  <c r="I176" i="2" a="1"/>
  <c r="I216" i="2" a="1"/>
  <c r="I77" i="2" a="1"/>
  <c r="J63" i="2" a="1"/>
  <c r="I377" i="2" a="1"/>
  <c r="J259" i="2" a="1"/>
  <c r="I415" i="2" a="1"/>
  <c r="I267" i="2" a="1"/>
  <c r="J3" i="2" a="1"/>
  <c r="I101" i="2" a="1"/>
  <c r="J255" i="2" a="1"/>
  <c r="J394" i="2" a="1"/>
  <c r="I79" i="2" a="1"/>
  <c r="J15" i="2" a="1"/>
  <c r="I194" i="2" a="1"/>
  <c r="J29" i="2" a="1"/>
  <c r="I159" i="2" a="1"/>
  <c r="J189" i="2" a="1"/>
  <c r="I199" i="2" a="1"/>
  <c r="I205" i="2" a="1"/>
  <c r="I40" i="2" a="1"/>
  <c r="I129" i="2" a="1"/>
  <c r="J58" i="2" a="1"/>
  <c r="J64" i="2" a="1"/>
  <c r="J51" i="2" a="1"/>
  <c r="J439" i="2" a="1"/>
  <c r="J337" i="2" a="1"/>
  <c r="J361" i="2" a="1"/>
  <c r="I440" i="2" a="1"/>
  <c r="J178" i="2" a="1"/>
  <c r="I235" i="2" a="1"/>
  <c r="I328" i="2" a="1"/>
  <c r="I348" i="2" a="1"/>
  <c r="I410" i="2" a="1"/>
  <c r="J180" i="2" a="1"/>
  <c r="I254" i="2" a="1"/>
  <c r="I372" i="2" a="1"/>
  <c r="J363" i="2" a="1"/>
  <c r="J110" i="2" a="1"/>
  <c r="J242" i="2" a="1"/>
  <c r="I425" i="2" a="1"/>
  <c r="I34" i="2" a="1"/>
  <c r="J120" i="2" a="1"/>
  <c r="J243" i="2" a="1"/>
  <c r="I319" i="2" a="1"/>
  <c r="I347" i="2" a="1"/>
  <c r="J362" i="2" a="1"/>
  <c r="J444" i="2" a="1"/>
  <c r="J307" i="2" a="1"/>
  <c r="J342" i="2" a="1"/>
  <c r="J316" i="2" a="1"/>
  <c r="I412" i="2" a="1"/>
  <c r="I182" i="2" a="1"/>
  <c r="I5" i="2" a="1"/>
  <c r="J353" i="2" a="1"/>
  <c r="J247" i="2" a="1"/>
  <c r="J195" i="2" a="1"/>
  <c r="J2" i="2" a="1"/>
  <c r="J43" i="2" a="1"/>
  <c r="J205" i="2" a="1"/>
  <c r="J290" i="2" a="1"/>
  <c r="I181" i="2" a="1"/>
  <c r="I355" i="2" a="1"/>
  <c r="I374" i="2" a="1"/>
  <c r="I436" i="2" a="1"/>
  <c r="I324" i="2" a="1"/>
  <c r="I212" i="2" a="1"/>
  <c r="J123" i="2" a="1"/>
  <c r="I317" i="2" a="1"/>
  <c r="I337" i="2" a="1"/>
  <c r="I367" i="2" a="1"/>
  <c r="J28" i="2" a="1"/>
  <c r="I198" i="2" a="1"/>
  <c r="I434" i="2" a="1"/>
  <c r="I322" i="2" a="1"/>
  <c r="I332" i="2" a="1"/>
  <c r="J403" i="2" a="1"/>
  <c r="J177" i="2" a="1"/>
  <c r="I143" i="2" a="1"/>
  <c r="J162" i="2" a="1"/>
  <c r="J6" i="2" a="1"/>
  <c r="J387" i="2" a="1"/>
  <c r="J235" i="2" a="1"/>
  <c r="J406" i="2" a="1"/>
  <c r="I82" i="2" a="1"/>
  <c r="I437" i="2" a="1"/>
  <c r="J446" i="2" a="1"/>
  <c r="J329" i="2" a="1"/>
  <c r="I369" i="2" a="1"/>
  <c r="J84" i="2" a="1"/>
  <c r="I73" i="2" a="1"/>
  <c r="J427" i="2" a="1"/>
  <c r="I39" i="2" a="1"/>
  <c r="I80" i="2" a="1"/>
  <c r="I396" i="2" a="1"/>
  <c r="I217" i="2" a="1"/>
  <c r="I102" i="2" a="1"/>
  <c r="I61" i="2" a="1"/>
  <c r="J167" i="2" a="1"/>
  <c r="I183" i="2" a="1"/>
  <c r="I368" i="2" a="1"/>
  <c r="I178" i="2" a="1"/>
  <c r="I210" i="2" a="1"/>
  <c r="I257" i="2" a="1"/>
  <c r="I251" i="2" a="1"/>
  <c r="J69" i="2" a="1"/>
  <c r="I313" i="2" a="1"/>
  <c r="I21" i="2" a="1"/>
  <c r="J174" i="2" a="1"/>
  <c r="J328" i="2" a="1"/>
  <c r="J89" i="2" a="1"/>
  <c r="I373" i="2" a="1"/>
  <c r="J116" i="2" a="1"/>
  <c r="J222" i="2" a="1"/>
  <c r="J134" i="2" a="1"/>
  <c r="J292" i="2" a="1"/>
  <c r="I83" i="2" a="1"/>
  <c r="J71" i="2" a="1"/>
  <c r="I193" i="2" a="1"/>
  <c r="I192" i="2" a="1"/>
  <c r="J200" i="2" a="1"/>
  <c r="I309" i="2" a="1"/>
  <c r="I287" i="2" a="1"/>
  <c r="J253" i="2" a="1"/>
  <c r="I114" i="2" a="1"/>
  <c r="J267" i="2" a="1"/>
  <c r="I244" i="2" a="1"/>
  <c r="I76" i="2" a="1"/>
  <c r="I344" i="2" a="1"/>
  <c r="I139" i="2" a="1"/>
  <c r="J141" i="2" a="1"/>
  <c r="I150" i="2" a="1"/>
  <c r="J441" i="2" a="1"/>
  <c r="J112" i="2" a="1"/>
  <c r="J186" i="2" a="1"/>
  <c r="J415" i="2" a="1"/>
  <c r="J190" i="2" a="1"/>
  <c r="I270" i="2" a="1"/>
  <c r="I325" i="2" a="1"/>
  <c r="J161" i="2" a="1"/>
  <c r="J193" i="2" a="1"/>
  <c r="I218" i="2" a="1"/>
  <c r="I68" i="2" a="1"/>
  <c r="J108" i="2" a="1"/>
  <c r="I334" i="2" a="1"/>
  <c r="J418" i="2" a="1"/>
  <c r="I157" i="2" a="1"/>
  <c r="I336" i="2" a="1"/>
  <c r="I50" i="2" a="1"/>
  <c r="J412" i="2" a="1"/>
  <c r="J170" i="2" a="1"/>
  <c r="I51" i="2" a="1"/>
  <c r="I172" i="2" a="1"/>
  <c r="J416" i="2" a="1"/>
  <c r="I48" i="2" a="1"/>
  <c r="I140" i="2" a="1"/>
  <c r="J244" i="2" a="1"/>
  <c r="J27" i="2" a="1"/>
  <c r="J236" i="2" a="1"/>
  <c r="J368" i="2" a="1"/>
  <c r="J279" i="2" a="1"/>
  <c r="J331" i="2" a="1"/>
  <c r="I302" i="2" a="1"/>
  <c r="I166" i="2" a="1"/>
  <c r="J212" i="2" a="1"/>
  <c r="J153" i="2" a="1"/>
  <c r="I296" i="2" a="1"/>
  <c r="J341" i="2" a="1"/>
  <c r="J31" i="2" a="1"/>
  <c r="I109" i="2" a="1"/>
  <c r="I85" i="2" a="1"/>
  <c r="I121" i="2" a="1"/>
  <c r="J132" i="2" a="1"/>
  <c r="I187" i="2" a="1"/>
  <c r="J172" i="2" a="1"/>
  <c r="J80" i="2" a="1"/>
  <c r="I117" i="2" a="1"/>
  <c r="J156" i="2" a="1"/>
  <c r="I156" i="2" a="1"/>
  <c r="I423" i="2" a="1"/>
  <c r="J352" i="2" a="1"/>
  <c r="I289" i="2" a="1"/>
  <c r="J83" i="2" a="1"/>
  <c r="J256" i="2" a="1"/>
  <c r="I426" i="2" a="1"/>
  <c r="J197" i="2" a="1"/>
  <c r="I180" i="2" a="1"/>
  <c r="J21" i="2" a="1"/>
  <c r="I179" i="2" a="1"/>
  <c r="J119" i="2" a="1"/>
  <c r="J343" i="2" a="1"/>
  <c r="I272" i="2" a="1"/>
  <c r="I25" i="2" a="1"/>
  <c r="J440" i="2" a="1"/>
  <c r="J209" i="2" a="1"/>
  <c r="I203" i="2" a="1"/>
  <c r="J81" i="2" a="1"/>
  <c r="I67" i="2" a="1"/>
  <c r="I342" i="2" a="1"/>
  <c r="I256" i="2" a="1"/>
  <c r="I236" i="2" a="1"/>
  <c r="I387" i="2" a="1"/>
  <c r="J356" i="2" a="1"/>
  <c r="I381" i="2" a="1"/>
  <c r="I422" i="2" a="1"/>
  <c r="J391" i="2" a="1"/>
  <c r="J321" i="2" a="1"/>
  <c r="J50" i="2" a="1"/>
  <c r="I155" i="2" a="1"/>
  <c r="J148" i="2" a="1"/>
  <c r="I242" i="2" a="1"/>
  <c r="I259" i="2" a="1"/>
  <c r="I200" i="2" a="1"/>
  <c r="I349" i="2" a="1"/>
  <c r="I84" i="2" a="1"/>
  <c r="J169" i="2" a="1"/>
  <c r="I406" i="2" a="1"/>
  <c r="I245" i="2" a="1"/>
  <c r="J288" i="2" a="1"/>
  <c r="I118" i="2" a="1"/>
  <c r="J347" i="2" a="1"/>
  <c r="I227" i="2" a="1"/>
  <c r="I215" i="2" a="1"/>
  <c r="J191" i="2" a="1"/>
  <c r="J389" i="2" a="1"/>
  <c r="J346" i="2" a="1"/>
  <c r="I41" i="2" a="1"/>
  <c r="J159" i="2" a="1"/>
  <c r="I141" i="2" a="1"/>
  <c r="J188" i="2" a="1"/>
  <c r="J38" i="2" a="1"/>
  <c r="J122" i="2" a="1"/>
  <c r="J219" i="2" a="1"/>
  <c r="I136" i="2" a="1"/>
  <c r="J19" i="2" a="1"/>
  <c r="I225" i="2" a="1"/>
  <c r="J379" i="2" a="1"/>
  <c r="I304" i="2" a="1"/>
  <c r="I201" i="2" a="1"/>
  <c r="I414" i="2" a="1"/>
  <c r="J421" i="2" a="1"/>
  <c r="I253" i="2" a="1"/>
  <c r="J124" i="2" a="1"/>
  <c r="I407" i="2" a="1"/>
  <c r="I19" i="2" a="1"/>
  <c r="I439" i="2" a="1"/>
  <c r="J157" i="2" a="1"/>
  <c r="J422" i="2" a="1"/>
  <c r="J127" i="2" a="1"/>
  <c r="I351" i="2" a="1"/>
  <c r="I128" i="2" a="1"/>
  <c r="J196" i="2" a="1"/>
  <c r="J323" i="2" a="1"/>
  <c r="J270" i="2" a="1"/>
  <c r="I36" i="2" a="1"/>
  <c r="I18" i="2" a="1"/>
  <c r="I65" i="2" a="1"/>
  <c r="I447" i="2" a="1"/>
  <c r="I3" i="2" a="1"/>
  <c r="I435" i="2" a="1"/>
  <c r="I232" i="2" a="1"/>
  <c r="J377" i="2" a="1"/>
  <c r="J59" i="2" a="1"/>
  <c r="J91" i="2" a="1"/>
  <c r="I59" i="2" a="1"/>
  <c r="J60" i="2" a="1"/>
  <c r="J272" i="2" a="1"/>
  <c r="I35" i="2" a="1"/>
  <c r="I28" i="2" a="1"/>
  <c r="I323" i="2" a="1"/>
  <c r="I47" i="2" a="1"/>
  <c r="I6" i="2" a="1"/>
  <c r="J176" i="2" a="1"/>
  <c r="I38" i="2" a="1"/>
  <c r="I30" i="2" a="1"/>
  <c r="I384" i="2" a="1"/>
  <c r="I338" i="2" a="1"/>
  <c r="J144" i="2" a="1"/>
  <c r="J340" i="2" a="1"/>
  <c r="I277" i="2" a="1"/>
  <c r="J378" i="2" a="1"/>
  <c r="J45" i="2" a="1"/>
  <c r="J26" i="2" a="1"/>
  <c r="J184" i="2" a="1"/>
  <c r="I234" i="2" a="1"/>
  <c r="I22" i="2" a="1"/>
  <c r="J215" i="2" a="1"/>
  <c r="J438" i="2" a="1"/>
  <c r="J24" i="2" a="1"/>
  <c r="I49" i="2" a="1"/>
  <c r="J384" i="2" a="1"/>
  <c r="I164" i="2" a="1"/>
  <c r="I144" i="2" a="1"/>
  <c r="J285" i="2" a="1"/>
  <c r="I123" i="2" a="1"/>
  <c r="J302" i="2" a="1"/>
  <c r="I202" i="2" a="1"/>
  <c r="J86" i="2" a="1"/>
  <c r="I273" i="2" a="1"/>
  <c r="J109" i="2" a="1"/>
  <c r="J325" i="2" a="1"/>
  <c r="J330" i="2" a="1"/>
  <c r="J203" i="2" a="1"/>
  <c r="I263" i="2" a="1"/>
  <c r="I258" i="2" a="1"/>
  <c r="I70" i="2" a="1"/>
  <c r="I91" i="2" a="1"/>
  <c r="J211" i="2" a="1"/>
  <c r="J37" i="2" a="1"/>
  <c r="I290" i="2" a="1"/>
  <c r="I280" i="2" a="1"/>
  <c r="I222" i="2" a="1"/>
  <c r="J22" i="2" a="1"/>
  <c r="I264" i="2" a="1"/>
  <c r="J295" i="2" a="1"/>
  <c r="I175" i="2" a="1"/>
  <c r="I124" i="2" a="1"/>
  <c r="J431" i="2" a="1"/>
  <c r="I148" i="2" a="1"/>
  <c r="I276" i="2" a="1"/>
  <c r="J48" i="2" a="1"/>
  <c r="I335" i="2" a="1"/>
  <c r="I56" i="2" a="1"/>
  <c r="J357" i="2" a="1"/>
  <c r="I95" i="2" a="1"/>
  <c r="I401" i="2" a="1"/>
  <c r="J160" i="2" a="1"/>
  <c r="J375" i="2" a="1"/>
  <c r="J166" i="2" a="1"/>
  <c r="I397" i="2" a="1"/>
  <c r="I12" i="2" a="1"/>
  <c r="I224" i="2" a="1"/>
  <c r="I165" i="2" a="1"/>
  <c r="J111" i="2" a="1"/>
  <c r="I239" i="2" a="1"/>
  <c r="I206" i="2" a="1"/>
  <c r="J70" i="2" a="1"/>
  <c r="J319" i="2" a="1"/>
  <c r="J117" i="2" a="1"/>
  <c r="J5" i="2" a="1"/>
  <c r="J4" i="2" a="1"/>
  <c r="I427" i="2" a="1"/>
  <c r="I438" i="2" a="1"/>
  <c r="I300" i="2" a="1"/>
  <c r="I135" i="2" a="1"/>
  <c r="I24" i="2" a="1"/>
  <c r="J409" i="2" a="1"/>
  <c r="I350" i="2" a="1"/>
  <c r="J194" i="2" a="1"/>
  <c r="J350" i="2" a="1"/>
  <c r="J371" i="2" a="1"/>
  <c r="I42" i="2" a="1"/>
  <c r="J296" i="2" a="1"/>
  <c r="I20" i="2" a="1"/>
  <c r="I14" i="2" a="1"/>
  <c r="J76" i="2" a="1"/>
  <c r="J254" i="2" a="1"/>
  <c r="J17" i="2" a="1"/>
  <c r="I16" i="2" a="1"/>
  <c r="J372" i="2" a="1"/>
  <c r="I268" i="2" a="1"/>
  <c r="I360" i="2" a="1"/>
  <c r="J20" i="2" a="1"/>
  <c r="I400" i="2" a="1"/>
  <c r="J128" i="2" a="1"/>
  <c r="J344" i="2" a="1"/>
  <c r="J428" i="2" a="1"/>
  <c r="J136" i="2" a="1"/>
  <c r="I120" i="2" a="1"/>
  <c r="J171" i="2" a="1"/>
  <c r="I163" i="2" a="1"/>
  <c r="I15" i="2" a="1"/>
  <c r="J40" i="2" a="1"/>
  <c r="I288" i="2" a="1"/>
  <c r="I231" i="2" a="1"/>
  <c r="J339" i="2" a="1"/>
  <c r="J430" i="2" a="1"/>
  <c r="J104" i="2" a="1"/>
  <c r="J338" i="2" a="1"/>
  <c r="J227" i="2" a="1"/>
  <c r="J135" i="2" a="1"/>
  <c r="J11" i="2" a="1"/>
  <c r="J407" i="2" a="1"/>
  <c r="J114" i="2" a="1"/>
  <c r="I416" i="2" a="1"/>
  <c r="J303" i="2" a="1"/>
  <c r="J137" i="2" a="1"/>
  <c r="J93" i="2" a="1"/>
  <c r="I167" i="2" a="1"/>
  <c r="I424" i="2" a="1"/>
  <c r="J311" i="2" a="1"/>
  <c r="J286" i="2" a="1"/>
  <c r="I419" i="2" a="1"/>
  <c r="I382" i="2" a="1"/>
  <c r="J336" i="2" a="1"/>
  <c r="I191" i="2" a="1"/>
  <c r="J355" i="2" a="1"/>
  <c r="I362" i="2" a="1"/>
  <c r="J309" i="2" a="1"/>
  <c r="I354" i="2" a="1"/>
  <c r="J145" i="2" a="1"/>
  <c r="I223" i="2" a="1"/>
  <c r="J78" i="2" a="1"/>
  <c r="J262" i="2" a="1"/>
  <c r="I162" i="2" a="1"/>
  <c r="J445" i="2" a="1"/>
  <c r="I444" i="2" a="1"/>
  <c r="J408" i="2" a="1"/>
  <c r="J405" i="2" a="1"/>
  <c r="I53" i="2" a="1"/>
  <c r="J210" i="2" a="1"/>
  <c r="J41" i="2" a="1"/>
  <c r="I173" i="2" a="1"/>
  <c r="I363" i="2" a="1"/>
  <c r="I89" i="2" a="1"/>
  <c r="I86" i="2" a="1"/>
  <c r="I27" i="2" a="1"/>
  <c r="I221" i="2" a="1"/>
  <c r="I92" i="2" a="1"/>
  <c r="I316" i="2" a="1"/>
  <c r="I283" i="2" a="1"/>
  <c r="I404" i="2" a="1"/>
  <c r="J414" i="2" a="1"/>
  <c r="J289" i="2" a="1"/>
  <c r="J265" i="2" a="1"/>
  <c r="J36" i="2" a="1"/>
  <c r="I265" i="2" a="1"/>
  <c r="J25" i="2" a="1"/>
  <c r="J360" i="2" a="1"/>
  <c r="I275" i="2" a="1"/>
  <c r="I13" i="2" a="1"/>
  <c r="J52" i="2" a="1"/>
  <c r="J129" i="2" a="1"/>
  <c r="I441" i="2" a="1"/>
  <c r="J154" i="2" a="1"/>
  <c r="I285" i="2" a="1"/>
  <c r="I208" i="2" a="1"/>
  <c r="J44" i="2" a="1"/>
  <c r="J326" i="2" a="1"/>
  <c r="J229" i="2" a="1"/>
  <c r="J115" i="2" a="1"/>
  <c r="J95" i="2" a="1"/>
  <c r="J369" i="2" a="1"/>
  <c r="I46" i="2" a="1"/>
  <c r="J250" i="2" a="1"/>
  <c r="J434" i="2" a="1"/>
  <c r="I310" i="2" a="1"/>
  <c r="J131" i="2" a="1"/>
  <c r="I312" i="2" a="1"/>
  <c r="J33" i="2" a="1"/>
  <c r="J304" i="2" a="1"/>
  <c r="I98" i="2" a="1"/>
  <c r="J183" i="2" a="1"/>
  <c r="J149" i="2" a="1"/>
  <c r="I99" i="2" a="1"/>
  <c r="I171" i="2" a="1"/>
  <c r="I207" i="2" a="1"/>
  <c r="I230" i="2" a="1"/>
  <c r="I31" i="2" a="1"/>
  <c r="I125" i="2" a="1"/>
  <c r="J79" i="2" a="1"/>
  <c r="J13" i="2" a="1"/>
  <c r="I307" i="2" a="1"/>
  <c r="J358" i="2" a="1"/>
  <c r="J32" i="2" a="1"/>
  <c r="I145" i="2" a="1"/>
  <c r="J327" i="2" a="1"/>
  <c r="J164" i="2" a="1"/>
  <c r="I346" i="2" a="1"/>
  <c r="I311" i="2" a="1"/>
  <c r="J420" i="2" a="1"/>
  <c r="J113" i="2" a="1"/>
  <c r="J322" i="2" a="1"/>
  <c r="J54" i="2" a="1"/>
  <c r="J413" i="2" a="1"/>
  <c r="J150" i="2" a="1"/>
  <c r="I122" i="2" a="1"/>
  <c r="J77" i="2" a="1"/>
  <c r="I119" i="2" a="1"/>
  <c r="I305" i="2" a="1"/>
  <c r="I409" i="2" a="1"/>
  <c r="I142" i="2" a="1"/>
  <c r="I308" i="2" a="1"/>
  <c r="J395" i="2" a="1"/>
  <c r="J284" i="2" a="1"/>
  <c r="I365" i="2" a="1"/>
  <c r="J75" i="2" a="1"/>
  <c r="J107" i="2" a="1"/>
  <c r="I62" i="2" a="1"/>
  <c r="J248" i="2" a="1"/>
  <c r="J380" i="2" a="1"/>
  <c r="J241" i="2" a="1"/>
  <c r="J239" i="2" a="1"/>
  <c r="J101" i="2" a="1"/>
  <c r="I237" i="2" a="1"/>
  <c r="I149" i="2" a="1"/>
  <c r="I71" i="2" a="1"/>
  <c r="J199" i="2" a="1"/>
  <c r="J204" i="2" a="1"/>
  <c r="I388" i="2" a="1"/>
  <c r="I9" i="2" a="1"/>
  <c r="J158" i="2" a="1"/>
  <c r="I418" i="2" a="1"/>
  <c r="J366" i="2" a="1"/>
  <c r="I75" i="2" a="1"/>
  <c r="J315" i="2" a="1"/>
  <c r="J30" i="2" a="1"/>
  <c r="J82" i="2" a="1"/>
  <c r="I345" i="2" a="1"/>
  <c r="J351" i="2" a="1"/>
  <c r="J97" i="2" a="1"/>
  <c r="I107" i="2" a="1"/>
  <c r="J228" i="2" a="1"/>
  <c r="I54" i="2" a="1"/>
  <c r="J12" i="2" a="1"/>
  <c r="I78" i="2" a="1"/>
  <c r="I353" i="2" a="1"/>
  <c r="J198" i="2" a="1"/>
  <c r="I134" i="2" a="1"/>
  <c r="I45" i="2" a="1"/>
  <c r="I261" i="2" a="1"/>
  <c r="J142" i="2" a="1"/>
  <c r="J213" i="2" a="1"/>
  <c r="I106" i="2" a="1"/>
  <c r="J448" i="2" a="1"/>
  <c r="J9" i="2" a="1"/>
  <c r="I69" i="2" a="1"/>
  <c r="I293" i="2" a="1"/>
  <c r="J14" i="2" a="1"/>
  <c r="I8" i="2" a="1"/>
  <c r="J138" i="2" a="1"/>
  <c r="J35" i="2" a="1"/>
  <c r="J155" i="2" a="1"/>
  <c r="I161" i="2" a="1"/>
  <c r="I112" i="2" a="1"/>
  <c r="J175" i="2" a="1"/>
  <c r="I395" i="2" a="1"/>
  <c r="J298" i="2" a="1"/>
  <c r="I32" i="2" a="1"/>
  <c r="I392" i="2" a="1"/>
  <c r="I188" i="2" a="1"/>
  <c r="J318" i="2" a="1"/>
  <c r="I320" i="2" a="1"/>
  <c r="I357" i="2" a="1"/>
  <c r="I37" i="2" a="1"/>
  <c r="I228" i="2" a="1"/>
  <c r="I170" i="2" a="1"/>
  <c r="I55" i="2" a="1"/>
  <c r="I428" i="2" a="1"/>
  <c r="J349" i="2" a="1"/>
  <c r="I219" i="2" a="1"/>
  <c r="J208" i="2" a="1"/>
  <c r="I403" i="2" a="1"/>
  <c r="J429" i="2" a="1"/>
  <c r="I116" i="2" a="1"/>
  <c r="I420" i="2" a="1"/>
  <c r="I214" i="2" a="1"/>
  <c r="J320" i="2" a="1"/>
  <c r="J133" i="2" a="1"/>
  <c r="I378" i="2" a="1"/>
  <c r="I189" i="2" a="1"/>
  <c r="J401" i="2" a="1"/>
  <c r="J291" i="2" a="1"/>
  <c r="I220" i="2" a="1"/>
  <c r="I379" i="2" a="1"/>
  <c r="I339" i="2" a="1"/>
  <c r="I282" i="2" a="1"/>
  <c r="I431" i="2" a="1"/>
  <c r="J94" i="2" a="1"/>
  <c r="J410" i="2" a="1"/>
  <c r="I433" i="2" a="1"/>
  <c r="I238" i="2" a="1"/>
  <c r="J225" i="2" a="1"/>
  <c r="I370" i="2" a="1"/>
  <c r="J419" i="2" a="1"/>
  <c r="I413" i="2" a="1"/>
  <c r="I255" i="2" a="1"/>
  <c r="I375" i="2" a="1"/>
  <c r="I301" i="2" a="1"/>
  <c r="I352" i="2" a="1"/>
  <c r="I243" i="2" a="1"/>
  <c r="I126" i="2" a="1"/>
  <c r="J151" i="2" a="1"/>
  <c r="J402" i="2" a="1"/>
  <c r="I158" i="2" a="1"/>
  <c r="I402" i="2" a="1"/>
  <c r="J53" i="2" a="1"/>
  <c r="J46" i="2" a="1"/>
  <c r="J301" i="2" a="1"/>
  <c r="J397" i="2" a="1"/>
  <c r="I327" i="2" a="1"/>
  <c r="J269" i="2" a="1"/>
  <c r="J306" i="2" a="1"/>
  <c r="J417" i="2" a="1"/>
  <c r="I4" i="2" a="1"/>
  <c r="J280" i="2" a="1"/>
  <c r="J294" i="2" a="1"/>
  <c r="J146" i="2" a="1"/>
  <c r="J73" i="2" a="1"/>
  <c r="I303" i="2" a="1"/>
  <c r="J437" i="2" a="1"/>
  <c r="I105" i="2" a="1"/>
  <c r="I160" i="2" a="1"/>
  <c r="I274" i="2" a="1"/>
  <c r="I391" i="2" a="1"/>
  <c r="J206" i="2" a="1"/>
  <c r="J271" i="2" a="1"/>
  <c r="I110" i="2" a="1"/>
  <c r="J299" i="2" a="1"/>
  <c r="J218" i="2" a="1"/>
  <c r="I43" i="2" a="1"/>
  <c r="J181" i="2" a="1"/>
  <c r="I315" i="2" a="1"/>
  <c r="J207" i="2" a="1"/>
  <c r="I94" i="2" a="1"/>
  <c r="J140" i="2" a="1"/>
  <c r="J297" i="2" a="1"/>
  <c r="J276" i="2" a="1"/>
  <c r="J237" i="2" a="1"/>
  <c r="I153" i="2" a="1"/>
  <c r="J273" i="2" a="1"/>
  <c r="I29" i="2" a="1"/>
  <c r="J393" i="2" a="1"/>
  <c r="I292" i="2" a="1"/>
  <c r="I211" i="2" a="1"/>
  <c r="J182" i="2" a="1"/>
  <c r="I390" i="2" a="1"/>
  <c r="J312" i="2" a="1"/>
  <c r="I330" i="2" a="1"/>
  <c r="I177" i="2" a="1"/>
  <c r="I174" i="2" a="1"/>
  <c r="J125" i="2" a="1"/>
  <c r="J139" i="2" a="1"/>
  <c r="J55" i="2" a="1"/>
  <c r="J65" i="2" a="1"/>
  <c r="J201" i="2" a="1"/>
  <c r="J249" i="2" a="1"/>
  <c r="J179" i="2" a="1"/>
  <c r="J443" i="2" a="1"/>
  <c r="I88" i="2" a="1"/>
  <c r="J345" i="2" a="1"/>
  <c r="J376" i="2" a="1"/>
  <c r="I248" i="2" a="1"/>
  <c r="J433" i="2" a="1"/>
  <c r="I33" i="2" a="1"/>
  <c r="I445" i="2" a="1"/>
  <c r="I52" i="2" a="1"/>
  <c r="I284" i="2" a="1"/>
  <c r="I380" i="2" a="1"/>
  <c r="J66" i="2" a="1"/>
  <c r="J333" i="2" a="1"/>
  <c r="I333" i="2" a="1"/>
  <c r="J411" i="2" a="1"/>
  <c r="J98" i="2" a="1"/>
  <c r="I246" i="2" a="1"/>
  <c r="J424" i="2" a="1"/>
  <c r="J96" i="2" a="1"/>
  <c r="I279" i="2" a="1"/>
  <c r="J238" i="2" a="1"/>
  <c r="J23" i="2" a="1"/>
  <c r="J447" i="2" a="1"/>
  <c r="J68" i="2" a="1"/>
  <c r="I108" i="2" a="1"/>
  <c r="I340" i="2" a="1"/>
  <c r="I260" i="2" a="1"/>
  <c r="I185" i="2" a="1"/>
  <c r="J87" i="2" a="1"/>
  <c r="I405" i="2" a="1"/>
  <c r="I329" i="2" a="1"/>
  <c r="I358" i="2" a="1"/>
  <c r="J335" i="2" a="1"/>
  <c r="I411" i="2" a="1"/>
  <c r="J308" i="2" a="1"/>
  <c r="J234" i="2" a="1"/>
  <c r="J10" i="2" a="1"/>
  <c r="I376" i="2" a="1"/>
  <c r="I366" i="2" a="1"/>
  <c r="J99" i="2" a="1"/>
  <c r="J381" i="2" a="1"/>
  <c r="I154" i="2" a="1"/>
  <c r="J216" i="2" a="1"/>
  <c r="J252" i="2" a="1"/>
  <c r="J8" i="2" a="1"/>
  <c r="I405" i="2" l="1"/>
  <c r="I162" i="2"/>
  <c r="J401" i="2"/>
  <c r="J316" i="2"/>
  <c r="J201" i="2"/>
  <c r="J349" i="2"/>
  <c r="I108" i="2"/>
  <c r="J85" i="2"/>
  <c r="J140" i="2"/>
  <c r="J427" i="2"/>
  <c r="J422" i="2"/>
  <c r="J233" i="2"/>
  <c r="I395" i="2"/>
  <c r="I30" i="2"/>
  <c r="I430" i="2"/>
  <c r="J372" i="2"/>
  <c r="J161" i="2"/>
  <c r="J398" i="2"/>
  <c r="J176" i="2"/>
  <c r="J264" i="2"/>
  <c r="I28" i="2"/>
  <c r="I333" i="2"/>
  <c r="I43" i="2"/>
  <c r="J271" i="2"/>
  <c r="I392" i="2"/>
  <c r="J48" i="2"/>
  <c r="I306" i="2"/>
  <c r="I284" i="2"/>
  <c r="I244" i="2"/>
  <c r="I4" i="2"/>
  <c r="I130" i="2"/>
  <c r="I332" i="2"/>
  <c r="J153" i="2"/>
  <c r="J84" i="2"/>
  <c r="I216" i="2"/>
  <c r="K216" i="2" s="1" a="1"/>
  <c r="K216" i="2" s="1"/>
  <c r="M216" i="2" s="1"/>
  <c r="J159" i="2"/>
  <c r="J8" i="2"/>
  <c r="I250" i="2"/>
  <c r="I441" i="2"/>
  <c r="I9" i="2"/>
  <c r="J222" i="2"/>
  <c r="I437" i="2"/>
  <c r="I52" i="2"/>
  <c r="I137" i="2"/>
  <c r="I243" i="2"/>
  <c r="I86" i="2"/>
  <c r="I84" i="2"/>
  <c r="J331" i="2"/>
  <c r="I147" i="2"/>
  <c r="J105" i="2"/>
  <c r="I351" i="2"/>
  <c r="J395" i="2"/>
  <c r="J239" i="2"/>
  <c r="I362" i="2"/>
  <c r="J410" i="2"/>
  <c r="I87" i="2"/>
  <c r="I275" i="2"/>
  <c r="J429" i="2"/>
  <c r="I56" i="2"/>
  <c r="I113" i="2"/>
  <c r="I79" i="2"/>
  <c r="J339" i="2"/>
  <c r="J195" i="2"/>
  <c r="I209" i="2"/>
  <c r="J257" i="2"/>
  <c r="J81" i="2"/>
  <c r="J14" i="2"/>
  <c r="J251" i="2"/>
  <c r="J364" i="2"/>
  <c r="J128" i="2"/>
  <c r="L128" i="2" s="1" a="1"/>
  <c r="L128" i="2" s="1"/>
  <c r="N128" i="2" s="1"/>
  <c r="J221" i="2"/>
  <c r="J424" i="2"/>
  <c r="I125" i="2"/>
  <c r="I398" i="2"/>
  <c r="I320" i="2"/>
  <c r="J358" i="2"/>
  <c r="J199" i="2"/>
  <c r="J13" i="2"/>
  <c r="J114" i="2"/>
  <c r="J189" i="2"/>
  <c r="J148" i="2"/>
  <c r="I211" i="2"/>
  <c r="I34" i="2"/>
  <c r="I40" i="2"/>
  <c r="I227" i="2"/>
  <c r="K227" i="2" s="1" a="1"/>
  <c r="K227" i="2" s="1"/>
  <c r="M227" i="2" s="1"/>
  <c r="I349" i="2"/>
  <c r="J185" i="2"/>
  <c r="I180" i="2"/>
  <c r="I276" i="2"/>
  <c r="I406" i="2"/>
  <c r="I399" i="2"/>
  <c r="J228" i="2"/>
  <c r="J209" i="2"/>
  <c r="I378" i="2"/>
  <c r="I240" i="2"/>
  <c r="J418" i="2"/>
  <c r="J266" i="2"/>
  <c r="J282" i="2"/>
  <c r="J289" i="2"/>
  <c r="I388" i="2"/>
  <c r="I445" i="2"/>
  <c r="I126" i="2"/>
  <c r="K126" i="2" s="1" a="1"/>
  <c r="K126" i="2" s="1"/>
  <c r="M126" i="2" s="1"/>
  <c r="I92" i="2"/>
  <c r="I168" i="2"/>
  <c r="J430" i="2"/>
  <c r="J244" i="2"/>
  <c r="I183" i="2"/>
  <c r="I140" i="2"/>
  <c r="I219" i="2"/>
  <c r="I302" i="2"/>
  <c r="I13" i="2"/>
  <c r="J3" i="2"/>
  <c r="J86" i="2"/>
  <c r="J254" i="2"/>
  <c r="I88" i="2"/>
  <c r="J138" i="2"/>
  <c r="L138" i="2" s="1" a="1"/>
  <c r="L138" i="2" s="1"/>
  <c r="N138" i="2" s="1"/>
  <c r="I356" i="2"/>
  <c r="J386" i="2"/>
  <c r="I200" i="2"/>
  <c r="I374" i="2"/>
  <c r="I330" i="2"/>
  <c r="J183" i="2"/>
  <c r="I277" i="2"/>
  <c r="J432" i="2"/>
  <c r="I119" i="2"/>
  <c r="J385" i="2"/>
  <c r="J333" i="2"/>
  <c r="J56" i="2"/>
  <c r="J173" i="2"/>
  <c r="J214" i="2"/>
  <c r="J186" i="2"/>
  <c r="J194" i="2"/>
  <c r="I278" i="2"/>
  <c r="J373" i="2"/>
  <c r="J129" i="2"/>
  <c r="J351" i="2"/>
  <c r="I178" i="2"/>
  <c r="I433" i="2"/>
  <c r="I429" i="2"/>
  <c r="J41" i="2"/>
  <c r="J219" i="2"/>
  <c r="J89" i="2"/>
  <c r="J322" i="2"/>
  <c r="J108" i="2"/>
  <c r="I322" i="2"/>
  <c r="I129" i="2"/>
  <c r="I2" i="2"/>
  <c r="K2" i="2" s="1" a="1"/>
  <c r="K2" i="2" s="1"/>
  <c r="M2" i="2" s="1"/>
  <c r="I254" i="2"/>
  <c r="J259" i="2"/>
  <c r="J54" i="2"/>
  <c r="I64" i="2"/>
  <c r="I153" i="2"/>
  <c r="J126" i="2"/>
  <c r="L126" i="2" s="1" a="1"/>
  <c r="L126" i="2" s="1"/>
  <c r="N126" i="2" s="1"/>
  <c r="J334" i="2"/>
  <c r="J240" i="2"/>
  <c r="I358" i="2"/>
  <c r="J371" i="2"/>
  <c r="I120" i="2"/>
  <c r="J320" i="2"/>
  <c r="J238" i="2"/>
  <c r="I265" i="2"/>
  <c r="J277" i="2"/>
  <c r="I375" i="2"/>
  <c r="I308" i="2"/>
  <c r="I317" i="2"/>
  <c r="J145" i="2"/>
  <c r="J431" i="2"/>
  <c r="J391" i="2"/>
  <c r="J103" i="2"/>
  <c r="J263" i="2"/>
  <c r="J425" i="2"/>
  <c r="J249" i="2"/>
  <c r="J49" i="2"/>
  <c r="J252" i="2"/>
  <c r="J113" i="2"/>
  <c r="J387" i="2"/>
  <c r="I70" i="2"/>
  <c r="I222" i="2"/>
  <c r="J18" i="2"/>
  <c r="J92" i="2"/>
  <c r="J315" i="2"/>
  <c r="I181" i="2"/>
  <c r="I237" i="2"/>
  <c r="K237" i="2" s="1" a="1"/>
  <c r="K237" i="2" s="1"/>
  <c r="M237" i="2" s="1"/>
  <c r="I347" i="2"/>
  <c r="J37" i="2"/>
  <c r="I42" i="2"/>
  <c r="J442" i="2"/>
  <c r="I191" i="2"/>
  <c r="J71" i="2"/>
  <c r="I300" i="2"/>
  <c r="J397" i="2"/>
  <c r="J154" i="2"/>
  <c r="J78" i="2"/>
  <c r="J202" i="2"/>
  <c r="J137" i="2"/>
  <c r="I19" i="2"/>
  <c r="I369" i="2"/>
  <c r="I271" i="2"/>
  <c r="J268" i="2"/>
  <c r="I239" i="2"/>
  <c r="I360" i="2"/>
  <c r="I22" i="2"/>
  <c r="K22" i="2" s="1" a="1"/>
  <c r="K22" i="2" s="1"/>
  <c r="M22" i="2" s="1"/>
  <c r="I384" i="2"/>
  <c r="I167" i="2"/>
  <c r="I143" i="2"/>
  <c r="I298" i="2"/>
  <c r="J352" i="2"/>
  <c r="J207" i="2"/>
  <c r="J91" i="2"/>
  <c r="I122" i="2"/>
  <c r="I402" i="2"/>
  <c r="I409" i="2"/>
  <c r="I146" i="2"/>
  <c r="J287" i="2"/>
  <c r="I357" i="2"/>
  <c r="I290" i="2"/>
  <c r="J279" i="2"/>
  <c r="I291" i="2"/>
  <c r="J440" i="2"/>
  <c r="J237" i="2"/>
  <c r="J43" i="2"/>
  <c r="I428" i="2"/>
  <c r="I411" i="2"/>
  <c r="I313" i="2"/>
  <c r="J205" i="2"/>
  <c r="I55" i="2"/>
  <c r="I305" i="2"/>
  <c r="I127" i="2"/>
  <c r="I27" i="2"/>
  <c r="J225" i="2"/>
  <c r="J273" i="2"/>
  <c r="J131" i="2"/>
  <c r="I63" i="2"/>
  <c r="I188" i="2"/>
  <c r="J307" i="2"/>
  <c r="I98" i="2"/>
  <c r="J79" i="2"/>
  <c r="J245" i="2"/>
  <c r="I231" i="2"/>
  <c r="I425" i="2"/>
  <c r="I386" i="2"/>
  <c r="I389" i="2"/>
  <c r="I99" i="2"/>
  <c r="I37" i="2"/>
  <c r="J332" i="2"/>
  <c r="I273" i="2"/>
  <c r="J242" i="2"/>
  <c r="I339" i="2"/>
  <c r="J6" i="2"/>
  <c r="J190" i="2"/>
  <c r="J77" i="2"/>
  <c r="J218" i="2"/>
  <c r="L218" i="2" s="1" a="1"/>
  <c r="L218" i="2" s="1"/>
  <c r="N218" i="2" s="1"/>
  <c r="J23" i="2"/>
  <c r="I163" i="2"/>
  <c r="J165" i="2"/>
  <c r="J97" i="2"/>
  <c r="J172" i="2"/>
  <c r="I57" i="2"/>
  <c r="J378" i="2"/>
  <c r="I105" i="2"/>
  <c r="J167" i="2"/>
  <c r="I235" i="2"/>
  <c r="I372" i="2"/>
  <c r="I442" i="2"/>
  <c r="I76" i="2"/>
  <c r="J337" i="2"/>
  <c r="I189" i="2"/>
  <c r="J87" i="2"/>
  <c r="J121" i="2"/>
  <c r="J184" i="2"/>
  <c r="L184" i="2" s="1" a="1"/>
  <c r="L184" i="2" s="1"/>
  <c r="N184" i="2" s="1"/>
  <c r="J163" i="2"/>
  <c r="I144" i="2"/>
  <c r="K144" i="2" s="1" a="1"/>
  <c r="K144" i="2" s="1"/>
  <c r="M144" i="2" s="1"/>
  <c r="I223" i="2"/>
  <c r="J7" i="2"/>
  <c r="J382" i="2"/>
  <c r="J44" i="2"/>
  <c r="I345" i="2"/>
  <c r="I233" i="2"/>
  <c r="J47" i="2"/>
  <c r="I17" i="2"/>
  <c r="I80" i="2"/>
  <c r="I193" i="2"/>
  <c r="J319" i="2"/>
  <c r="I341" i="2"/>
  <c r="J436" i="2"/>
  <c r="I5" i="2"/>
  <c r="K5" i="2" s="1" a="1"/>
  <c r="K5" i="2" s="1"/>
  <c r="M5" i="2" s="1"/>
  <c r="I112" i="2"/>
  <c r="I272" i="2"/>
  <c r="I232" i="2"/>
  <c r="I25" i="2"/>
  <c r="J335" i="2"/>
  <c r="J375" i="2"/>
  <c r="I65" i="2"/>
  <c r="I214" i="2"/>
  <c r="J344" i="2"/>
  <c r="J413" i="2"/>
  <c r="J31" i="2"/>
  <c r="L31" i="2" s="1" a="1"/>
  <c r="L31" i="2" s="1"/>
  <c r="N31" i="2" s="1"/>
  <c r="J9" i="2"/>
  <c r="J262" i="2"/>
  <c r="I96" i="2"/>
  <c r="K96" i="2" s="1" a="1"/>
  <c r="K96" i="2" s="1"/>
  <c r="M96" i="2" s="1"/>
  <c r="I288" i="2"/>
  <c r="I350" i="2"/>
  <c r="J243" i="2"/>
  <c r="I280" i="2"/>
  <c r="J295" i="2"/>
  <c r="J437" i="2"/>
  <c r="I364" i="2"/>
  <c r="I66" i="2"/>
  <c r="I365" i="2"/>
  <c r="J4" i="2"/>
  <c r="J144" i="2"/>
  <c r="I423" i="2"/>
  <c r="J420" i="2"/>
  <c r="I381" i="2"/>
  <c r="I148" i="2"/>
  <c r="I403" i="2"/>
  <c r="I340" i="2"/>
  <c r="J69" i="2"/>
  <c r="J241" i="2"/>
  <c r="I225" i="2"/>
  <c r="I431" i="2"/>
  <c r="J158" i="2"/>
  <c r="J236" i="2"/>
  <c r="I292" i="2"/>
  <c r="I419" i="2"/>
  <c r="I154" i="2"/>
  <c r="I110" i="2"/>
  <c r="K110" i="2" s="1" a="1"/>
  <c r="K110" i="2" s="1"/>
  <c r="M110" i="2" s="1"/>
  <c r="I94" i="2"/>
  <c r="I238" i="2"/>
  <c r="I229" i="2"/>
  <c r="I128" i="2"/>
  <c r="I228" i="2"/>
  <c r="J308" i="2"/>
  <c r="J362" i="2"/>
  <c r="I221" i="2"/>
  <c r="J100" i="2"/>
  <c r="I171" i="2"/>
  <c r="I10" i="2"/>
  <c r="J328" i="2"/>
  <c r="J122" i="2"/>
  <c r="I285" i="2"/>
  <c r="I379" i="2"/>
  <c r="J2" i="2"/>
  <c r="L2" i="2" s="1" a="1"/>
  <c r="L2" i="2" s="1"/>
  <c r="N2" i="2" s="1"/>
  <c r="P2" i="2" s="1"/>
  <c r="T2" i="2" s="1"/>
  <c r="J147" i="2"/>
  <c r="J26" i="2"/>
  <c r="I136" i="2"/>
  <c r="K136" i="2" s="1" a="1"/>
  <c r="K136" i="2" s="1"/>
  <c r="M136" i="2" s="1"/>
  <c r="J193" i="2"/>
  <c r="I314" i="2"/>
  <c r="I436" i="2"/>
  <c r="I370" i="2"/>
  <c r="I198" i="2"/>
  <c r="I204" i="2"/>
  <c r="J36" i="2"/>
  <c r="L36" i="2" s="1" a="1"/>
  <c r="L36" i="2" s="1"/>
  <c r="N36" i="2" s="1"/>
  <c r="I249" i="2"/>
  <c r="J272" i="2"/>
  <c r="J46" i="2"/>
  <c r="J125" i="2"/>
  <c r="J416" i="2"/>
  <c r="I260" i="2"/>
  <c r="J296" i="2"/>
  <c r="J135" i="2"/>
  <c r="J216" i="2"/>
  <c r="L216" i="2" s="1" a="1"/>
  <c r="L216" i="2" s="1"/>
  <c r="N216" i="2" s="1"/>
  <c r="I169" i="2"/>
  <c r="J215" i="2"/>
  <c r="I97" i="2"/>
  <c r="I150" i="2"/>
  <c r="J313" i="2"/>
  <c r="I151" i="2"/>
  <c r="J73" i="2"/>
  <c r="I434" i="2"/>
  <c r="I307" i="2"/>
  <c r="I309" i="2"/>
  <c r="I326" i="2"/>
  <c r="I301" i="2"/>
  <c r="J110" i="2"/>
  <c r="I95" i="2"/>
  <c r="I353" i="2"/>
  <c r="I226" i="2"/>
  <c r="J290" i="2"/>
  <c r="J356" i="2"/>
  <c r="I182" i="2"/>
  <c r="I121" i="2"/>
  <c r="J285" i="2"/>
  <c r="J133" i="2"/>
  <c r="J247" i="2"/>
  <c r="J261" i="2"/>
  <c r="I54" i="2"/>
  <c r="I324" i="2"/>
  <c r="I207" i="2"/>
  <c r="J301" i="2"/>
  <c r="J402" i="2"/>
  <c r="J149" i="2"/>
  <c r="J15" i="2"/>
  <c r="L15" i="2" s="1" a="1"/>
  <c r="L15" i="2" s="1"/>
  <c r="N15" i="2" s="1"/>
  <c r="I390" i="2"/>
  <c r="I145" i="2"/>
  <c r="J220" i="2"/>
  <c r="L220" i="2" s="1" a="1"/>
  <c r="L220" i="2" s="1"/>
  <c r="N220" i="2" s="1"/>
  <c r="I256" i="2"/>
  <c r="I77" i="2"/>
  <c r="I8" i="2"/>
  <c r="K8" i="2" s="1" a="1"/>
  <c r="K8" i="2" s="1"/>
  <c r="M8" i="2" s="1"/>
  <c r="I132" i="2"/>
  <c r="K132" i="2" s="1" a="1"/>
  <c r="K132" i="2" s="1"/>
  <c r="M132" i="2" s="1"/>
  <c r="I41" i="2"/>
  <c r="I116" i="2"/>
  <c r="I368" i="2"/>
  <c r="J196" i="2"/>
  <c r="J160" i="2"/>
  <c r="L160" i="2" s="1" a="1"/>
  <c r="L160" i="2" s="1"/>
  <c r="N160" i="2" s="1"/>
  <c r="I75" i="2"/>
  <c r="I23" i="2"/>
  <c r="J326" i="2"/>
  <c r="J139" i="2"/>
  <c r="J72" i="2"/>
  <c r="J444" i="2"/>
  <c r="J116" i="2"/>
  <c r="J76" i="2"/>
  <c r="J404" i="2"/>
  <c r="I391" i="2"/>
  <c r="I61" i="2"/>
  <c r="J25" i="2"/>
  <c r="L25" i="2" s="1" a="1"/>
  <c r="L25" i="2" s="1"/>
  <c r="N25" i="2" s="1"/>
  <c r="I69" i="2"/>
  <c r="I414" i="2"/>
  <c r="I327" i="2"/>
  <c r="J392" i="2"/>
  <c r="I15" i="2"/>
  <c r="J232" i="2"/>
  <c r="J130" i="2"/>
  <c r="J400" i="2"/>
  <c r="J32" i="2"/>
  <c r="I432" i="2"/>
  <c r="J134" i="2"/>
  <c r="L134" i="2" s="1" a="1"/>
  <c r="L134" i="2" s="1"/>
  <c r="N134" i="2" s="1"/>
  <c r="J253" i="2"/>
  <c r="I263" i="2"/>
  <c r="J325" i="2"/>
  <c r="J63" i="2"/>
  <c r="J276" i="2"/>
  <c r="J210" i="2"/>
  <c r="J343" i="2"/>
  <c r="I352" i="2"/>
  <c r="I93" i="2"/>
  <c r="I68" i="2"/>
  <c r="J39" i="2"/>
  <c r="I176" i="2"/>
  <c r="I335" i="2"/>
  <c r="J357" i="2"/>
  <c r="I283" i="2"/>
  <c r="I3" i="2"/>
  <c r="I213" i="2"/>
  <c r="I138" i="2"/>
  <c r="I354" i="2"/>
  <c r="J317" i="2"/>
  <c r="I267" i="2"/>
  <c r="J59" i="2"/>
  <c r="J409" i="2"/>
  <c r="J354" i="2"/>
  <c r="J74" i="2"/>
  <c r="I170" i="2"/>
  <c r="I258" i="2"/>
  <c r="J363" i="2"/>
  <c r="I49" i="2"/>
  <c r="J188" i="2"/>
  <c r="I410" i="2"/>
  <c r="I185" i="2"/>
  <c r="I355" i="2"/>
  <c r="I174" i="2"/>
  <c r="I385" i="2"/>
  <c r="I224" i="2"/>
  <c r="J345" i="2"/>
  <c r="J30" i="2"/>
  <c r="J227" i="2"/>
  <c r="L227" i="2" s="1" a="1"/>
  <c r="L227" i="2" s="1"/>
  <c r="N227" i="2" s="1"/>
  <c r="I241" i="2"/>
  <c r="K241" i="2" s="1" a="1"/>
  <c r="K241" i="2" s="1"/>
  <c r="M241" i="2" s="1"/>
  <c r="I287" i="2"/>
  <c r="J284" i="2"/>
  <c r="J367" i="2"/>
  <c r="I408" i="2"/>
  <c r="I383" i="2"/>
  <c r="I159" i="2"/>
  <c r="J21" i="2"/>
  <c r="J434" i="2"/>
  <c r="J93" i="2"/>
  <c r="I62" i="2"/>
  <c r="J294" i="2"/>
  <c r="I253" i="2"/>
  <c r="I413" i="2"/>
  <c r="J267" i="2"/>
  <c r="I420" i="2"/>
  <c r="I286" i="2"/>
  <c r="I310" i="2"/>
  <c r="I32" i="2"/>
  <c r="I35" i="2"/>
  <c r="I331" i="2"/>
  <c r="J283" i="2"/>
  <c r="I58" i="2"/>
  <c r="I149" i="2"/>
  <c r="I33" i="2"/>
  <c r="I242" i="2"/>
  <c r="J421" i="2"/>
  <c r="J90" i="2"/>
  <c r="J156" i="2"/>
  <c r="J417" i="2"/>
  <c r="J127" i="2"/>
  <c r="I201" i="2"/>
  <c r="I47" i="2"/>
  <c r="I39" i="2"/>
  <c r="I266" i="2"/>
  <c r="I304" i="2"/>
  <c r="J22" i="2"/>
  <c r="I101" i="2"/>
  <c r="J19" i="2"/>
  <c r="J274" i="2"/>
  <c r="I12" i="2"/>
  <c r="I203" i="2"/>
  <c r="I100" i="2"/>
  <c r="I404" i="2"/>
  <c r="J269" i="2"/>
  <c r="J327" i="2"/>
  <c r="I164" i="2"/>
  <c r="I236" i="2"/>
  <c r="I257" i="2"/>
  <c r="I190" i="2"/>
  <c r="I394" i="2"/>
  <c r="J104" i="2"/>
  <c r="J305" i="2"/>
  <c r="I74" i="2"/>
  <c r="K74" i="2" s="1" a="1"/>
  <c r="K74" i="2" s="1"/>
  <c r="M74" i="2" s="1"/>
  <c r="J174" i="2"/>
  <c r="J20" i="2"/>
  <c r="I366" i="2"/>
  <c r="I155" i="2"/>
  <c r="I367" i="2"/>
  <c r="J255" i="2"/>
  <c r="J336" i="2"/>
  <c r="J408" i="2"/>
  <c r="I447" i="2"/>
  <c r="I50" i="2"/>
  <c r="I31" i="2"/>
  <c r="I53" i="2"/>
  <c r="I51" i="2"/>
  <c r="I196" i="2"/>
  <c r="I261" i="2"/>
  <c r="J101" i="2"/>
  <c r="J312" i="2"/>
  <c r="J70" i="2"/>
  <c r="J342" i="2"/>
  <c r="J321" i="2"/>
  <c r="J51" i="2"/>
  <c r="I72" i="2"/>
  <c r="J369" i="2"/>
  <c r="J348" i="2"/>
  <c r="J355" i="2"/>
  <c r="J123" i="2"/>
  <c r="J394" i="2"/>
  <c r="J67" i="2"/>
  <c r="J379" i="2"/>
  <c r="I255" i="2"/>
  <c r="J177" i="2"/>
  <c r="I315" i="2"/>
  <c r="J151" i="2"/>
  <c r="J338" i="2"/>
  <c r="J366" i="2"/>
  <c r="I195" i="2"/>
  <c r="I297" i="2"/>
  <c r="I73" i="2"/>
  <c r="I382" i="2"/>
  <c r="I16" i="2"/>
  <c r="J12" i="2"/>
  <c r="L12" i="2" s="1" a="1"/>
  <c r="L12" i="2" s="1"/>
  <c r="N12" i="2" s="1"/>
  <c r="J234" i="2"/>
  <c r="J415" i="2"/>
  <c r="I416" i="2"/>
  <c r="I166" i="2"/>
  <c r="J107" i="2"/>
  <c r="J168" i="2"/>
  <c r="L168" i="2" s="1" a="1"/>
  <c r="L168" i="2" s="1"/>
  <c r="N168" i="2" s="1"/>
  <c r="J40" i="2"/>
  <c r="J106" i="2"/>
  <c r="J258" i="2"/>
  <c r="J96" i="2"/>
  <c r="I59" i="2"/>
  <c r="I165" i="2"/>
  <c r="J256" i="2"/>
  <c r="J95" i="2"/>
  <c r="J35" i="2"/>
  <c r="I18" i="2"/>
  <c r="K18" i="2" s="1" a="1"/>
  <c r="K18" i="2" s="1"/>
  <c r="M18" i="2" s="1"/>
  <c r="J347" i="2"/>
  <c r="J16" i="2"/>
  <c r="J341" i="2"/>
  <c r="J361" i="2"/>
  <c r="I142" i="2"/>
  <c r="J191" i="2"/>
  <c r="J340" i="2"/>
  <c r="I123" i="2"/>
  <c r="I210" i="2"/>
  <c r="I179" i="2"/>
  <c r="J250" i="2"/>
  <c r="J27" i="2"/>
  <c r="I444" i="2"/>
  <c r="I343" i="2"/>
  <c r="J324" i="2"/>
  <c r="J29" i="2"/>
  <c r="I218" i="2"/>
  <c r="I259" i="2"/>
  <c r="I294" i="2"/>
  <c r="J88" i="2"/>
  <c r="J166" i="2"/>
  <c r="J94" i="2"/>
  <c r="I44" i="2"/>
  <c r="J178" i="2"/>
  <c r="I296" i="2"/>
  <c r="J329" i="2"/>
  <c r="J187" i="2"/>
  <c r="J381" i="2"/>
  <c r="J226" i="2"/>
  <c r="I67" i="2"/>
  <c r="J169" i="2"/>
  <c r="J389" i="2"/>
  <c r="J439" i="2"/>
  <c r="I187" i="2"/>
  <c r="J293" i="2"/>
  <c r="I160" i="2"/>
  <c r="K160" i="2" s="1" a="1"/>
  <c r="K160" i="2" s="1"/>
  <c r="M160" i="2" s="1"/>
  <c r="I102" i="2"/>
  <c r="J323" i="2"/>
  <c r="J45" i="2"/>
  <c r="J117" i="2"/>
  <c r="J310" i="2"/>
  <c r="I393" i="2"/>
  <c r="I172" i="2"/>
  <c r="J24" i="2"/>
  <c r="I336" i="2"/>
  <c r="I328" i="2"/>
  <c r="I422" i="2"/>
  <c r="J311" i="2"/>
  <c r="I60" i="2"/>
  <c r="J132" i="2"/>
  <c r="I346" i="2"/>
  <c r="J393" i="2"/>
  <c r="J33" i="2"/>
  <c r="J111" i="2"/>
  <c r="J376" i="2"/>
  <c r="I139" i="2"/>
  <c r="I192" i="2"/>
  <c r="J208" i="2"/>
  <c r="I177" i="2"/>
  <c r="J288" i="2"/>
  <c r="I91" i="2"/>
  <c r="I89" i="2"/>
  <c r="I109" i="2"/>
  <c r="J368" i="2"/>
  <c r="J359" i="2"/>
  <c r="I118" i="2"/>
  <c r="J447" i="2"/>
  <c r="J270" i="2"/>
  <c r="I202" i="2"/>
  <c r="I115" i="2"/>
  <c r="I251" i="2"/>
  <c r="I156" i="2"/>
  <c r="J399" i="2"/>
  <c r="J248" i="2"/>
  <c r="J143" i="2"/>
  <c r="J66" i="2"/>
  <c r="J438" i="2"/>
  <c r="I279" i="2"/>
  <c r="I247" i="2"/>
  <c r="J192" i="2"/>
  <c r="J426" i="2"/>
  <c r="J230" i="2"/>
  <c r="I316" i="2"/>
  <c r="I329" i="2"/>
  <c r="I418" i="2"/>
  <c r="J299" i="2"/>
  <c r="J157" i="2"/>
  <c r="J112" i="2"/>
  <c r="I289" i="2"/>
  <c r="J384" i="2"/>
  <c r="I7" i="2"/>
  <c r="I104" i="2"/>
  <c r="I29" i="2"/>
  <c r="J314" i="2"/>
  <c r="I319" i="2"/>
  <c r="J412" i="2"/>
  <c r="J330" i="2"/>
  <c r="J388" i="2"/>
  <c r="J423" i="2"/>
  <c r="J231" i="2"/>
  <c r="I173" i="2"/>
  <c r="I359" i="2"/>
  <c r="I20" i="2"/>
  <c r="I82" i="2"/>
  <c r="I269" i="2"/>
  <c r="I282" i="2"/>
  <c r="J211" i="2"/>
  <c r="I71" i="2"/>
  <c r="J275" i="2"/>
  <c r="J318" i="2"/>
  <c r="J406" i="2"/>
  <c r="I48" i="2"/>
  <c r="I318" i="2"/>
  <c r="J181" i="2"/>
  <c r="J435" i="2"/>
  <c r="I337" i="2"/>
  <c r="I270" i="2"/>
  <c r="J346" i="2"/>
  <c r="J164" i="2"/>
  <c r="I234" i="2"/>
  <c r="J60" i="2"/>
  <c r="J175" i="2"/>
  <c r="J50" i="2"/>
  <c r="J300" i="2"/>
  <c r="I141" i="2"/>
  <c r="I81" i="2"/>
  <c r="J370" i="2"/>
  <c r="J62" i="2"/>
  <c r="J286" i="2"/>
  <c r="J405" i="2"/>
  <c r="J171" i="2"/>
  <c r="I106" i="2"/>
  <c r="J99" i="2"/>
  <c r="I161" i="2"/>
  <c r="I133" i="2"/>
  <c r="J213" i="2"/>
  <c r="I262" i="2"/>
  <c r="I268" i="2"/>
  <c r="J141" i="2"/>
  <c r="J170" i="2"/>
  <c r="L170" i="2" s="1" a="1"/>
  <c r="L170" i="2" s="1"/>
  <c r="N170" i="2" s="1"/>
  <c r="J235" i="2"/>
  <c r="I24" i="2"/>
  <c r="I435" i="2"/>
  <c r="I387" i="2"/>
  <c r="J83" i="2"/>
  <c r="I107" i="2"/>
  <c r="I199" i="2"/>
  <c r="J383" i="2"/>
  <c r="J419" i="2"/>
  <c r="I246" i="2"/>
  <c r="I448" i="2"/>
  <c r="J414" i="2"/>
  <c r="I338" i="2"/>
  <c r="J58" i="2"/>
  <c r="J303" i="2"/>
  <c r="I36" i="2"/>
  <c r="J98" i="2"/>
  <c r="I205" i="2"/>
  <c r="J260" i="2"/>
  <c r="I45" i="2"/>
  <c r="I158" i="2"/>
  <c r="J162" i="2"/>
  <c r="L162" i="2" s="1" a="1"/>
  <c r="L162" i="2" s="1"/>
  <c r="N162" i="2" s="1"/>
  <c r="I361" i="2"/>
  <c r="J10" i="2"/>
  <c r="I427" i="2"/>
  <c r="J309" i="2"/>
  <c r="J124" i="2"/>
  <c r="I38" i="2"/>
  <c r="I344" i="2"/>
  <c r="J5" i="2"/>
  <c r="I334" i="2"/>
  <c r="J42" i="2"/>
  <c r="I6" i="2"/>
  <c r="J380" i="2"/>
  <c r="J365" i="2"/>
  <c r="I312" i="2"/>
  <c r="I396" i="2"/>
  <c r="I377" i="2"/>
  <c r="I321" i="2"/>
  <c r="J152" i="2"/>
  <c r="J34" i="2"/>
  <c r="I371" i="2"/>
  <c r="J292" i="2"/>
  <c r="I85" i="2"/>
  <c r="I380" i="2"/>
  <c r="I14" i="2"/>
  <c r="J120" i="2"/>
  <c r="L120" i="2" s="1" a="1"/>
  <c r="L120" i="2" s="1"/>
  <c r="N120" i="2" s="1"/>
  <c r="I215" i="2"/>
  <c r="J374" i="2"/>
  <c r="J278" i="2"/>
  <c r="J443" i="2"/>
  <c r="I134" i="2"/>
  <c r="I281" i="2"/>
  <c r="I440" i="2"/>
  <c r="J155" i="2"/>
  <c r="I83" i="2"/>
  <c r="J38" i="2"/>
  <c r="J206" i="2"/>
  <c r="J217" i="2"/>
  <c r="I111" i="2"/>
  <c r="J441" i="2"/>
  <c r="J446" i="2"/>
  <c r="I175" i="2"/>
  <c r="J11" i="2"/>
  <c r="I26" i="2"/>
  <c r="I438" i="2"/>
  <c r="I401" i="2"/>
  <c r="J246" i="2"/>
  <c r="I443" i="2"/>
  <c r="J433" i="2"/>
  <c r="J297" i="2"/>
  <c r="J82" i="2"/>
  <c r="I78" i="2"/>
  <c r="J119" i="2"/>
  <c r="J146" i="2"/>
  <c r="J306" i="2"/>
  <c r="J203" i="2"/>
  <c r="I135" i="2"/>
  <c r="J198" i="2"/>
  <c r="I117" i="2"/>
  <c r="J109" i="2"/>
  <c r="J142" i="2"/>
  <c r="J52" i="2"/>
  <c r="J212" i="2"/>
  <c r="J396" i="2"/>
  <c r="J204" i="2"/>
  <c r="J377" i="2"/>
  <c r="I412" i="2"/>
  <c r="I293" i="2"/>
  <c r="J448" i="2"/>
  <c r="J64" i="2"/>
  <c r="J118" i="2"/>
  <c r="I197" i="2"/>
  <c r="I21" i="2"/>
  <c r="I124" i="2"/>
  <c r="I299" i="2"/>
  <c r="I424" i="2"/>
  <c r="I186" i="2"/>
  <c r="J17" i="2"/>
  <c r="J291" i="2"/>
  <c r="I217" i="2"/>
  <c r="J80" i="2"/>
  <c r="I400" i="2"/>
  <c r="I373" i="2"/>
  <c r="I46" i="2"/>
  <c r="I220" i="2"/>
  <c r="J75" i="2"/>
  <c r="J445" i="2"/>
  <c r="J115" i="2"/>
  <c r="J68" i="2"/>
  <c r="I230" i="2"/>
  <c r="J360" i="2"/>
  <c r="J150" i="2"/>
  <c r="J390" i="2"/>
  <c r="J280" i="2"/>
  <c r="J229" i="2"/>
  <c r="L229" i="2" s="1" a="1"/>
  <c r="L229" i="2" s="1"/>
  <c r="N229" i="2" s="1"/>
  <c r="I248" i="2"/>
  <c r="J298" i="2"/>
  <c r="I303" i="2"/>
  <c r="I152" i="2"/>
  <c r="I208" i="2"/>
  <c r="I103" i="2"/>
  <c r="J57" i="2"/>
  <c r="I446" i="2"/>
  <c r="J223" i="2"/>
  <c r="J102" i="2"/>
  <c r="J53" i="2"/>
  <c r="I376" i="2"/>
  <c r="J180" i="2"/>
  <c r="L180" i="2" s="1" a="1"/>
  <c r="L180" i="2" s="1"/>
  <c r="N180" i="2" s="1"/>
  <c r="J182" i="2"/>
  <c r="I311" i="2"/>
  <c r="J407" i="2"/>
  <c r="I325" i="2"/>
  <c r="J136" i="2"/>
  <c r="I397" i="2"/>
  <c r="J179" i="2"/>
  <c r="I323" i="2"/>
  <c r="I295" i="2"/>
  <c r="J61" i="2"/>
  <c r="I245" i="2"/>
  <c r="I184" i="2"/>
  <c r="J428" i="2"/>
  <c r="I252" i="2"/>
  <c r="I439" i="2"/>
  <c r="I264" i="2"/>
  <c r="I157" i="2"/>
  <c r="J265" i="2"/>
  <c r="I212" i="2"/>
  <c r="I363" i="2"/>
  <c r="I274" i="2"/>
  <c r="J403" i="2"/>
  <c r="I194" i="2"/>
  <c r="J65" i="2"/>
  <c r="J281" i="2"/>
  <c r="J304" i="2"/>
  <c r="I114" i="2"/>
  <c r="I90" i="2"/>
  <c r="J411" i="2"/>
  <c r="I11" i="2"/>
  <c r="J200" i="2"/>
  <c r="J55" i="2"/>
  <c r="J28" i="2"/>
  <c r="L28" i="2" s="1" a="1"/>
  <c r="L28" i="2" s="1"/>
  <c r="N28" i="2" s="1"/>
  <c r="I415" i="2"/>
  <c r="I206" i="2"/>
  <c r="J350" i="2"/>
  <c r="J302" i="2"/>
  <c r="J224" i="2"/>
  <c r="J353" i="2"/>
  <c r="I407" i="2"/>
  <c r="I417" i="2"/>
  <c r="I131" i="2"/>
  <c r="I421" i="2"/>
  <c r="I342" i="2"/>
  <c r="I426" i="2"/>
  <c r="J197" i="2"/>
  <c r="I348" i="2"/>
  <c r="P227" i="2" l="1"/>
  <c r="T227" i="2" s="1"/>
  <c r="L228" i="2" s="1" a="1"/>
  <c r="L228" i="2" s="1"/>
  <c r="N228" i="2" s="1"/>
  <c r="P216" i="2"/>
  <c r="T216" i="2" s="1"/>
  <c r="L217" i="2" s="1" a="1"/>
  <c r="L217" i="2" s="1"/>
  <c r="N217" i="2" s="1"/>
  <c r="L3" i="2" a="1"/>
  <c r="L3" i="2" s="1"/>
  <c r="N3" i="2" s="1"/>
  <c r="O160" i="2"/>
  <c r="S160" i="2" s="1"/>
  <c r="K161" i="2" s="1" a="1"/>
  <c r="K161" i="2" s="1"/>
  <c r="M161" i="2" s="1"/>
  <c r="O126" i="2"/>
  <c r="S126" i="2" s="1"/>
  <c r="K127" i="2" s="1" a="1"/>
  <c r="K127" i="2" s="1"/>
  <c r="M127" i="2" s="1"/>
  <c r="O2" i="2"/>
  <c r="S2" i="2" s="1"/>
  <c r="K3" i="2" s="1" a="1"/>
  <c r="K3" i="2" s="1"/>
  <c r="M3" i="2" s="1"/>
  <c r="O216" i="2"/>
  <c r="S216" i="2" s="1"/>
  <c r="K217" i="2" s="1" a="1"/>
  <c r="K217" i="2" s="1"/>
  <c r="M217" i="2" s="1"/>
  <c r="P160" i="2"/>
  <c r="T160" i="2" s="1"/>
  <c r="L161" i="2" s="1" a="1"/>
  <c r="L161" i="2" s="1"/>
  <c r="N161" i="2" s="1"/>
  <c r="P126" i="2"/>
  <c r="T126" i="2" s="1"/>
  <c r="L127" i="2" s="1" a="1"/>
  <c r="L127" i="2" s="1"/>
  <c r="N127" i="2" s="1"/>
  <c r="O227" i="2"/>
  <c r="S227" i="2" s="1"/>
  <c r="K228" i="2" s="1" a="1"/>
  <c r="K228" i="2" s="1"/>
  <c r="M228" i="2" s="1"/>
  <c r="O228" i="2" l="1"/>
  <c r="S228" i="2" s="1"/>
  <c r="K229" i="2" s="1" a="1"/>
  <c r="K229" i="2" s="1"/>
  <c r="M229" i="2" s="1"/>
  <c r="O229" i="2" s="1"/>
  <c r="S229" i="2" s="1"/>
  <c r="K230" i="2" s="1" a="1"/>
  <c r="K230" i="2" s="1"/>
  <c r="M230" i="2" s="1"/>
  <c r="P161" i="2"/>
  <c r="T161" i="2" s="1"/>
  <c r="L166" i="2" s="1" a="1"/>
  <c r="L166" i="2" s="1"/>
  <c r="N166" i="2" s="1"/>
  <c r="O3" i="2"/>
  <c r="S3" i="2" s="1"/>
  <c r="K4" i="2" s="1" a="1"/>
  <c r="K4" i="2" s="1"/>
  <c r="M4" i="2" s="1"/>
  <c r="P217" i="2"/>
  <c r="T217" i="2" s="1"/>
  <c r="L224" i="2" s="1" a="1"/>
  <c r="L224" i="2" s="1"/>
  <c r="N224" i="2" s="1"/>
  <c r="P127" i="2"/>
  <c r="T127" i="2" s="1"/>
  <c r="L130" i="2" s="1" a="1"/>
  <c r="L130" i="2" s="1"/>
  <c r="N130" i="2" s="1"/>
  <c r="O127" i="2"/>
  <c r="S127" i="2" s="1"/>
  <c r="K128" i="2" s="1" a="1"/>
  <c r="K128" i="2" s="1"/>
  <c r="M128" i="2" s="1"/>
  <c r="O161" i="2"/>
  <c r="S161" i="2" s="1"/>
  <c r="K162" i="2" s="1" a="1"/>
  <c r="K162" i="2" s="1"/>
  <c r="M162" i="2" s="1"/>
  <c r="O217" i="2"/>
  <c r="S217" i="2" s="1"/>
  <c r="K218" i="2" s="1" a="1"/>
  <c r="K218" i="2" s="1"/>
  <c r="M218" i="2" s="1"/>
  <c r="P3" i="2"/>
  <c r="T3" i="2" s="1"/>
  <c r="L4" i="2" s="1" a="1"/>
  <c r="L4" i="2" s="1"/>
  <c r="N4" i="2" s="1"/>
  <c r="P228" i="2"/>
  <c r="T228" i="2" s="1"/>
  <c r="L243" i="2" s="1" a="1"/>
  <c r="L243" i="2" s="1"/>
  <c r="N243" i="2" s="1"/>
  <c r="P229" i="2" l="1"/>
  <c r="T229" i="2" s="1"/>
  <c r="L230" i="2" s="1" a="1"/>
  <c r="L230" i="2" s="1"/>
  <c r="N230" i="2" s="1"/>
  <c r="P230" i="2" s="1"/>
  <c r="T230" i="2" s="1"/>
  <c r="K231" i="2" s="1" a="1"/>
  <c r="K231" i="2" s="1"/>
  <c r="M231" i="2" s="1"/>
  <c r="P4" i="2"/>
  <c r="T4" i="2" s="1"/>
  <c r="L73" i="2" s="1" a="1"/>
  <c r="L73" i="2" s="1"/>
  <c r="N73" i="2" s="1"/>
  <c r="P162" i="2"/>
  <c r="T162" i="2" s="1"/>
  <c r="L163" i="2" s="1" a="1"/>
  <c r="L163" i="2" s="1"/>
  <c r="N163" i="2" s="1"/>
  <c r="O162" i="2"/>
  <c r="S162" i="2" s="1"/>
  <c r="K163" i="2" s="1" a="1"/>
  <c r="K163" i="2" s="1"/>
  <c r="M163" i="2" s="1"/>
  <c r="O4" i="2"/>
  <c r="S4" i="2" s="1"/>
  <c r="L5" i="2" s="1" a="1"/>
  <c r="L5" i="2" s="1"/>
  <c r="N5" i="2" s="1"/>
  <c r="P128" i="2"/>
  <c r="T128" i="2" s="1"/>
  <c r="L129" i="2" s="1" a="1"/>
  <c r="L129" i="2" s="1"/>
  <c r="N129" i="2" s="1"/>
  <c r="O128" i="2"/>
  <c r="S128" i="2" s="1"/>
  <c r="K129" i="2" s="1" a="1"/>
  <c r="K129" i="2" s="1"/>
  <c r="M129" i="2" s="1"/>
  <c r="O218" i="2"/>
  <c r="S218" i="2" s="1"/>
  <c r="K219" i="2" s="1" a="1"/>
  <c r="K219" i="2" s="1"/>
  <c r="M219" i="2" s="1"/>
  <c r="P218" i="2"/>
  <c r="T218" i="2" s="1"/>
  <c r="L219" i="2" s="1" a="1"/>
  <c r="L219" i="2" s="1"/>
  <c r="N219" i="2" s="1"/>
  <c r="O230" i="2" l="1"/>
  <c r="S230" i="2" s="1"/>
  <c r="L231" i="2" s="1" a="1"/>
  <c r="L231" i="2" s="1"/>
  <c r="N231" i="2" s="1"/>
  <c r="P231" i="2" s="1"/>
  <c r="T231" i="2" s="1"/>
  <c r="L232" i="2" s="1" a="1"/>
  <c r="L232" i="2" s="1"/>
  <c r="N232" i="2" s="1"/>
  <c r="O163" i="2"/>
  <c r="S163" i="2" s="1"/>
  <c r="K172" i="2" s="1" a="1"/>
  <c r="K172" i="2" s="1"/>
  <c r="M172" i="2" s="1"/>
  <c r="O129" i="2"/>
  <c r="S129" i="2" s="1"/>
  <c r="L142" i="2" s="1" a="1"/>
  <c r="L142" i="2" s="1"/>
  <c r="N142" i="2" s="1"/>
  <c r="P219" i="2"/>
  <c r="T219" i="2" s="1"/>
  <c r="K222" i="2" s="1" a="1"/>
  <c r="K222" i="2" s="1"/>
  <c r="M222" i="2" s="1"/>
  <c r="P129" i="2"/>
  <c r="T129" i="2" s="1"/>
  <c r="K130" i="2" s="1" a="1"/>
  <c r="K130" i="2" s="1"/>
  <c r="M130" i="2" s="1"/>
  <c r="O5" i="2"/>
  <c r="S5" i="2" s="1"/>
  <c r="K6" i="2" s="1" a="1"/>
  <c r="K6" i="2" s="1"/>
  <c r="M6" i="2" s="1"/>
  <c r="P5" i="2"/>
  <c r="T5" i="2" s="1"/>
  <c r="L6" i="2" s="1" a="1"/>
  <c r="L6" i="2" s="1"/>
  <c r="N6" i="2" s="1"/>
  <c r="O219" i="2"/>
  <c r="S219" i="2" s="1"/>
  <c r="K220" i="2" s="1" a="1"/>
  <c r="K220" i="2" s="1"/>
  <c r="M220" i="2" s="1"/>
  <c r="P163" i="2"/>
  <c r="T163" i="2" s="1"/>
  <c r="L164" i="2" s="1" a="1"/>
  <c r="L164" i="2" s="1"/>
  <c r="N164" i="2" s="1"/>
  <c r="O231" i="2" l="1"/>
  <c r="S231" i="2" s="1"/>
  <c r="K232" i="2" s="1" a="1"/>
  <c r="K232" i="2" s="1"/>
  <c r="M232" i="2" s="1"/>
  <c r="O232" i="2" s="1"/>
  <c r="S232" i="2" s="1"/>
  <c r="K249" i="2" s="1" a="1"/>
  <c r="K249" i="2" s="1"/>
  <c r="M249" i="2" s="1"/>
  <c r="O6" i="2"/>
  <c r="S6" i="2" s="1"/>
  <c r="L7" i="2" s="1" a="1"/>
  <c r="L7" i="2" s="1"/>
  <c r="N7" i="2" s="1"/>
  <c r="O220" i="2"/>
  <c r="S220" i="2" s="1"/>
  <c r="K221" i="2" s="1" a="1"/>
  <c r="K221" i="2" s="1"/>
  <c r="M221" i="2" s="1"/>
  <c r="P220" i="2"/>
  <c r="T220" i="2" s="1"/>
  <c r="L221" i="2" s="1" a="1"/>
  <c r="L221" i="2" s="1"/>
  <c r="N221" i="2" s="1"/>
  <c r="P6" i="2"/>
  <c r="T6" i="2" s="1"/>
  <c r="K7" i="2" s="1" a="1"/>
  <c r="K7" i="2" s="1"/>
  <c r="M7" i="2" s="1"/>
  <c r="O130" i="2"/>
  <c r="S130" i="2" s="1"/>
  <c r="K131" i="2" s="1" a="1"/>
  <c r="K131" i="2" s="1"/>
  <c r="M131" i="2" s="1"/>
  <c r="P130" i="2"/>
  <c r="T130" i="2" s="1"/>
  <c r="L131" i="2" s="1" a="1"/>
  <c r="L131" i="2" s="1"/>
  <c r="N131" i="2" s="1"/>
  <c r="P232" i="2" l="1"/>
  <c r="T232" i="2" s="1"/>
  <c r="K233" i="2" s="1" a="1"/>
  <c r="K233" i="2" s="1"/>
  <c r="M233" i="2" s="1"/>
  <c r="O7" i="2"/>
  <c r="S7" i="2" s="1"/>
  <c r="L8" i="2" s="1" a="1"/>
  <c r="L8" i="2" s="1"/>
  <c r="N8" i="2" s="1"/>
  <c r="P8" i="2" s="1"/>
  <c r="T8" i="2" s="1"/>
  <c r="L9" i="2" s="1" a="1"/>
  <c r="L9" i="2" s="1"/>
  <c r="N9" i="2" s="1"/>
  <c r="P131" i="2"/>
  <c r="T131" i="2" s="1"/>
  <c r="L132" i="2" s="1" a="1"/>
  <c r="L132" i="2" s="1"/>
  <c r="N132" i="2" s="1"/>
  <c r="O132" i="2" s="1"/>
  <c r="S132" i="2" s="1"/>
  <c r="K133" i="2" s="1" a="1"/>
  <c r="K133" i="2" s="1"/>
  <c r="M133" i="2" s="1"/>
  <c r="O221" i="2"/>
  <c r="S221" i="2" s="1"/>
  <c r="K245" i="2" s="1" a="1"/>
  <c r="K245" i="2" s="1"/>
  <c r="M245" i="2" s="1"/>
  <c r="O131" i="2"/>
  <c r="S131" i="2" s="1"/>
  <c r="L146" i="2" s="1" a="1"/>
  <c r="L146" i="2" s="1"/>
  <c r="N146" i="2" s="1"/>
  <c r="P221" i="2"/>
  <c r="T221" i="2" s="1"/>
  <c r="L222" i="2" s="1" a="1"/>
  <c r="L222" i="2" s="1"/>
  <c r="N222" i="2" s="1"/>
  <c r="P7" i="2"/>
  <c r="T7" i="2" s="1"/>
  <c r="K59" i="2" s="1" a="1"/>
  <c r="K59" i="2" s="1"/>
  <c r="M59" i="2" s="1"/>
  <c r="O8" i="2" l="1"/>
  <c r="S8" i="2" s="1"/>
  <c r="K9" i="2" s="1" a="1"/>
  <c r="K9" i="2" s="1"/>
  <c r="M9" i="2" s="1"/>
  <c r="O9" i="2" s="1"/>
  <c r="S9" i="2" s="1"/>
  <c r="L10" i="2" s="1" a="1"/>
  <c r="L10" i="2" s="1"/>
  <c r="N10" i="2" s="1"/>
  <c r="P132" i="2"/>
  <c r="T132" i="2" s="1"/>
  <c r="L133" i="2" s="1" a="1"/>
  <c r="L133" i="2" s="1"/>
  <c r="N133" i="2" s="1"/>
  <c r="O133" i="2" s="1"/>
  <c r="S133" i="2" s="1"/>
  <c r="K134" i="2" s="1" a="1"/>
  <c r="K134" i="2" s="1"/>
  <c r="M134" i="2" s="1"/>
  <c r="O134" i="2" s="1"/>
  <c r="S134" i="2" s="1"/>
  <c r="K135" i="2" s="1" a="1"/>
  <c r="K135" i="2" s="1"/>
  <c r="M135" i="2" s="1"/>
  <c r="P222" i="2"/>
  <c r="T222" i="2" s="1"/>
  <c r="L223" i="2" s="1" a="1"/>
  <c r="L223" i="2" s="1"/>
  <c r="N223" i="2" s="1"/>
  <c r="O222" i="2"/>
  <c r="S222" i="2" s="1"/>
  <c r="K223" i="2" s="1" a="1"/>
  <c r="K223" i="2" s="1"/>
  <c r="M223" i="2" s="1"/>
  <c r="P9" i="2" l="1"/>
  <c r="T9" i="2" s="1"/>
  <c r="K10" i="2" s="1" a="1"/>
  <c r="K10" i="2" s="1"/>
  <c r="M10" i="2" s="1"/>
  <c r="O10" i="2" s="1"/>
  <c r="S10" i="2" s="1"/>
  <c r="K11" i="2" s="1" a="1"/>
  <c r="K11" i="2" s="1"/>
  <c r="M11" i="2" s="1"/>
  <c r="P133" i="2"/>
  <c r="T133" i="2" s="1"/>
  <c r="L198" i="2" s="1" a="1"/>
  <c r="L198" i="2" s="1"/>
  <c r="N198" i="2" s="1"/>
  <c r="P134" i="2"/>
  <c r="T134" i="2" s="1"/>
  <c r="L135" i="2" s="1" a="1"/>
  <c r="L135" i="2" s="1"/>
  <c r="N135" i="2" s="1"/>
  <c r="O135" i="2" s="1"/>
  <c r="S135" i="2" s="1"/>
  <c r="L136" i="2" s="1" a="1"/>
  <c r="L136" i="2" s="1"/>
  <c r="N136" i="2" s="1"/>
  <c r="P136" i="2" s="1"/>
  <c r="T136" i="2" s="1"/>
  <c r="L137" i="2" s="1" a="1"/>
  <c r="L137" i="2" s="1"/>
  <c r="N137" i="2" s="1"/>
  <c r="O223" i="2"/>
  <c r="S223" i="2" s="1"/>
  <c r="K224" i="2" s="1" a="1"/>
  <c r="K224" i="2" s="1"/>
  <c r="M224" i="2" s="1"/>
  <c r="O224" i="2" s="1"/>
  <c r="S224" i="2" s="1"/>
  <c r="K225" i="2" s="1" a="1"/>
  <c r="K225" i="2" s="1"/>
  <c r="M225" i="2" s="1"/>
  <c r="P223" i="2"/>
  <c r="T223" i="2" s="1"/>
  <c r="L235" i="2" s="1" a="1"/>
  <c r="L235" i="2" s="1"/>
  <c r="N235" i="2" s="1"/>
  <c r="P10" i="2" l="1"/>
  <c r="T10" i="2" s="1"/>
  <c r="L11" i="2" s="1" a="1"/>
  <c r="L11" i="2" s="1"/>
  <c r="N11" i="2" s="1"/>
  <c r="P11" i="2" s="1"/>
  <c r="T11" i="2" s="1"/>
  <c r="K41" i="2" s="1" a="1"/>
  <c r="K41" i="2" s="1"/>
  <c r="M41" i="2" s="1"/>
  <c r="P135" i="2"/>
  <c r="T135" i="2" s="1"/>
  <c r="P224" i="2"/>
  <c r="T224" i="2" s="1"/>
  <c r="L225" i="2" s="1" a="1"/>
  <c r="L225" i="2" s="1"/>
  <c r="N225" i="2" s="1"/>
  <c r="O225" i="2" s="1"/>
  <c r="S225" i="2" s="1"/>
  <c r="K226" i="2" s="1" a="1"/>
  <c r="K226" i="2" s="1"/>
  <c r="M226" i="2" s="1"/>
  <c r="O136" i="2"/>
  <c r="S136" i="2" s="1"/>
  <c r="K137" i="2" s="1" a="1"/>
  <c r="K137" i="2" s="1"/>
  <c r="M137" i="2" s="1"/>
  <c r="O137" i="2" s="1"/>
  <c r="S137" i="2" s="1"/>
  <c r="K138" i="2" s="1" a="1"/>
  <c r="K138" i="2" s="1"/>
  <c r="M138" i="2" s="1"/>
  <c r="O138" i="2" s="1"/>
  <c r="S138" i="2" s="1"/>
  <c r="K139" i="2" s="1" a="1"/>
  <c r="K139" i="2" s="1"/>
  <c r="M139" i="2" s="1"/>
  <c r="O11" i="2" l="1"/>
  <c r="S11" i="2" s="1"/>
  <c r="K12" i="2" s="1" a="1"/>
  <c r="K12" i="2" s="1"/>
  <c r="M12" i="2" s="1"/>
  <c r="P12" i="2" s="1"/>
  <c r="T12" i="2" s="1"/>
  <c r="L13" i="2" s="1" a="1"/>
  <c r="L13" i="2" s="1"/>
  <c r="N13" i="2" s="1"/>
  <c r="P225" i="2"/>
  <c r="T225" i="2" s="1"/>
  <c r="L226" i="2" s="1" a="1"/>
  <c r="L226" i="2" s="1"/>
  <c r="N226" i="2" s="1"/>
  <c r="P226" i="2" s="1"/>
  <c r="T226" i="2" s="1"/>
  <c r="L249" i="2" s="1" a="1"/>
  <c r="L249" i="2" s="1"/>
  <c r="N249" i="2" s="1"/>
  <c r="P249" i="2" s="1"/>
  <c r="T249" i="2" s="1"/>
  <c r="L250" i="2" s="1" a="1"/>
  <c r="L250" i="2" s="1"/>
  <c r="N250" i="2" s="1"/>
  <c r="P137" i="2"/>
  <c r="T137" i="2" s="1"/>
  <c r="K186" i="2" s="1" a="1"/>
  <c r="K186" i="2" s="1"/>
  <c r="M186" i="2" s="1"/>
  <c r="P138" i="2"/>
  <c r="T138" i="2" s="1"/>
  <c r="L139" i="2" s="1" a="1"/>
  <c r="L139" i="2" s="1"/>
  <c r="N139" i="2" s="1"/>
  <c r="P139" i="2" s="1"/>
  <c r="T139" i="2" s="1"/>
  <c r="K140" i="2" s="1" a="1"/>
  <c r="K140" i="2" s="1"/>
  <c r="M140" i="2" s="1"/>
  <c r="O12" i="2" l="1"/>
  <c r="S12" i="2" s="1"/>
  <c r="K13" i="2" s="1" a="1"/>
  <c r="K13" i="2" s="1"/>
  <c r="M13" i="2" s="1"/>
  <c r="O13" i="2" s="1"/>
  <c r="S13" i="2" s="1"/>
  <c r="K14" i="2" s="1" a="1"/>
  <c r="K14" i="2" s="1"/>
  <c r="M14" i="2" s="1"/>
  <c r="O139" i="2"/>
  <c r="S139" i="2" s="1"/>
  <c r="L140" i="2" s="1" a="1"/>
  <c r="L140" i="2" s="1"/>
  <c r="N140" i="2" s="1"/>
  <c r="P140" i="2" s="1"/>
  <c r="T140" i="2" s="1"/>
  <c r="L141" i="2" s="1" a="1"/>
  <c r="L141" i="2" s="1"/>
  <c r="N141" i="2" s="1"/>
  <c r="O226" i="2"/>
  <c r="S226" i="2" s="1"/>
  <c r="K268" i="2" s="1" a="1"/>
  <c r="K268" i="2" s="1"/>
  <c r="M268" i="2" s="1"/>
  <c r="O249" i="2"/>
  <c r="S249" i="2" s="1"/>
  <c r="K250" i="2" s="1" a="1"/>
  <c r="K250" i="2" s="1"/>
  <c r="M250" i="2" s="1"/>
  <c r="O250" i="2" s="1"/>
  <c r="S250" i="2" s="1"/>
  <c r="K278" i="2" s="1" a="1"/>
  <c r="K278" i="2" s="1"/>
  <c r="M278" i="2" s="1"/>
  <c r="P13" i="2" l="1"/>
  <c r="T13" i="2" s="1"/>
  <c r="L14" i="2" s="1" a="1"/>
  <c r="L14" i="2" s="1"/>
  <c r="N14" i="2" s="1"/>
  <c r="O14" i="2" s="1"/>
  <c r="S14" i="2" s="1"/>
  <c r="K15" i="2" s="1" a="1"/>
  <c r="K15" i="2" s="1"/>
  <c r="M15" i="2" s="1"/>
  <c r="P15" i="2" s="1"/>
  <c r="T15" i="2" s="1"/>
  <c r="L16" i="2" s="1" a="1"/>
  <c r="L16" i="2" s="1"/>
  <c r="N16" i="2" s="1"/>
  <c r="P250" i="2"/>
  <c r="T250" i="2" s="1"/>
  <c r="L281" i="2" s="1" a="1"/>
  <c r="L281" i="2" s="1"/>
  <c r="N281" i="2" s="1"/>
  <c r="O140" i="2"/>
  <c r="S140" i="2" s="1"/>
  <c r="K141" i="2" s="1" a="1"/>
  <c r="K141" i="2" s="1"/>
  <c r="M141" i="2" s="1"/>
  <c r="O141" i="2" s="1"/>
  <c r="S141" i="2" s="1"/>
  <c r="K142" i="2" s="1" a="1"/>
  <c r="K142" i="2" s="1"/>
  <c r="M142" i="2" s="1"/>
  <c r="O142" i="2" s="1"/>
  <c r="S142" i="2" s="1"/>
  <c r="K143" i="2" s="1" a="1"/>
  <c r="K143" i="2" s="1"/>
  <c r="M143" i="2" s="1"/>
  <c r="P14" i="2" l="1"/>
  <c r="T14" i="2" s="1"/>
  <c r="L65" i="2" s="1" a="1"/>
  <c r="L65" i="2" s="1"/>
  <c r="N65" i="2" s="1"/>
  <c r="P142" i="2"/>
  <c r="T142" i="2" s="1"/>
  <c r="L143" i="2" s="1" a="1"/>
  <c r="L143" i="2" s="1"/>
  <c r="N143" i="2" s="1"/>
  <c r="O143" i="2" s="1"/>
  <c r="S143" i="2" s="1"/>
  <c r="L144" i="2" s="1" a="1"/>
  <c r="L144" i="2" s="1"/>
  <c r="N144" i="2" s="1"/>
  <c r="P144" i="2" s="1"/>
  <c r="T144" i="2" s="1"/>
  <c r="L145" i="2" s="1" a="1"/>
  <c r="L145" i="2" s="1"/>
  <c r="N145" i="2" s="1"/>
  <c r="P141" i="2"/>
  <c r="T141" i="2" s="1"/>
  <c r="K190" i="2" s="1" a="1"/>
  <c r="K190" i="2" s="1"/>
  <c r="M190" i="2" s="1"/>
  <c r="O15" i="2"/>
  <c r="S15" i="2" s="1"/>
  <c r="K16" i="2" s="1" a="1"/>
  <c r="K16" i="2" s="1"/>
  <c r="M16" i="2" s="1"/>
  <c r="O16" i="2" s="1"/>
  <c r="S16" i="2" s="1"/>
  <c r="K17" i="2" s="1" a="1"/>
  <c r="K17" i="2" s="1"/>
  <c r="M17" i="2" s="1"/>
  <c r="P16" i="2" l="1"/>
  <c r="T16" i="2" s="1"/>
  <c r="L17" i="2" s="1" a="1"/>
  <c r="L17" i="2" s="1"/>
  <c r="N17" i="2" s="1"/>
  <c r="O17" i="2" s="1"/>
  <c r="S17" i="2" s="1"/>
  <c r="L18" i="2" s="1" a="1"/>
  <c r="L18" i="2" s="1"/>
  <c r="N18" i="2" s="1"/>
  <c r="O144" i="2"/>
  <c r="S144" i="2" s="1"/>
  <c r="K145" i="2" s="1" a="1"/>
  <c r="K145" i="2" s="1"/>
  <c r="M145" i="2" s="1"/>
  <c r="P145" i="2" s="1"/>
  <c r="T145" i="2" s="1"/>
  <c r="K164" i="2" s="1" a="1"/>
  <c r="K164" i="2" s="1"/>
  <c r="M164" i="2" s="1"/>
  <c r="P143" i="2"/>
  <c r="T143" i="2" s="1"/>
  <c r="K150" i="2" s="1" a="1"/>
  <c r="K150" i="2" s="1"/>
  <c r="M150" i="2" s="1"/>
  <c r="P17" i="2" l="1"/>
  <c r="T17" i="2" s="1"/>
  <c r="L70" i="2" s="1" a="1"/>
  <c r="L70" i="2" s="1"/>
  <c r="N70" i="2" s="1"/>
  <c r="O145" i="2"/>
  <c r="S145" i="2" s="1"/>
  <c r="K146" i="2" s="1" a="1"/>
  <c r="K146" i="2" s="1"/>
  <c r="M146" i="2" s="1"/>
  <c r="P146" i="2" s="1"/>
  <c r="T146" i="2" s="1"/>
  <c r="L147" i="2" s="1" a="1"/>
  <c r="L147" i="2" s="1"/>
  <c r="N147" i="2" s="1"/>
  <c r="O164" i="2"/>
  <c r="S164" i="2" s="1"/>
  <c r="K165" i="2" s="1" a="1"/>
  <c r="K165" i="2" s="1"/>
  <c r="M165" i="2" s="1"/>
  <c r="P164" i="2"/>
  <c r="T164" i="2" s="1"/>
  <c r="L165" i="2" s="1" a="1"/>
  <c r="L165" i="2" s="1"/>
  <c r="N165" i="2" s="1"/>
  <c r="O18" i="2"/>
  <c r="S18" i="2" s="1"/>
  <c r="K19" i="2" s="1" a="1"/>
  <c r="K19" i="2" s="1"/>
  <c r="M19" i="2" s="1"/>
  <c r="P18" i="2"/>
  <c r="T18" i="2" s="1"/>
  <c r="L19" i="2" s="1" a="1"/>
  <c r="L19" i="2" s="1"/>
  <c r="N19" i="2" s="1"/>
  <c r="P19" i="2" l="1"/>
  <c r="T19" i="2" s="1"/>
  <c r="K20" i="2" s="1" a="1"/>
  <c r="K20" i="2" s="1"/>
  <c r="M20" i="2" s="1"/>
  <c r="O146" i="2"/>
  <c r="S146" i="2" s="1"/>
  <c r="K147" i="2" s="1" a="1"/>
  <c r="K147" i="2" s="1"/>
  <c r="M147" i="2" s="1"/>
  <c r="P147" i="2" s="1"/>
  <c r="T147" i="2" s="1"/>
  <c r="K168" i="2" s="1" a="1"/>
  <c r="K168" i="2" s="1"/>
  <c r="M168" i="2" s="1"/>
  <c r="O168" i="2" s="1"/>
  <c r="S168" i="2" s="1"/>
  <c r="K169" i="2" s="1" a="1"/>
  <c r="K169" i="2" s="1"/>
  <c r="M169" i="2" s="1"/>
  <c r="O165" i="2"/>
  <c r="S165" i="2" s="1"/>
  <c r="K166" i="2" s="1" a="1"/>
  <c r="K166" i="2" s="1"/>
  <c r="M166" i="2" s="1"/>
  <c r="O166" i="2" s="1"/>
  <c r="S166" i="2" s="1"/>
  <c r="K167" i="2" s="1" a="1"/>
  <c r="K167" i="2" s="1"/>
  <c r="M167" i="2" s="1"/>
  <c r="O19" i="2"/>
  <c r="S19" i="2" s="1"/>
  <c r="L20" i="2" s="1" a="1"/>
  <c r="L20" i="2" s="1"/>
  <c r="N20" i="2" s="1"/>
  <c r="P165" i="2"/>
  <c r="T165" i="2" s="1"/>
  <c r="L178" i="2" s="1" a="1"/>
  <c r="L178" i="2" s="1"/>
  <c r="N178" i="2" s="1"/>
  <c r="O20" i="2" l="1"/>
  <c r="S20" i="2" s="1"/>
  <c r="K21" i="2" s="1" a="1"/>
  <c r="K21" i="2" s="1"/>
  <c r="M21" i="2" s="1"/>
  <c r="P20" i="2"/>
  <c r="T20" i="2" s="1"/>
  <c r="L21" i="2" s="1" a="1"/>
  <c r="L21" i="2" s="1"/>
  <c r="N21" i="2" s="1"/>
  <c r="P166" i="2"/>
  <c r="T166" i="2" s="1"/>
  <c r="L167" i="2" s="1" a="1"/>
  <c r="L167" i="2" s="1"/>
  <c r="N167" i="2" s="1"/>
  <c r="P167" i="2" s="1"/>
  <c r="T167" i="2" s="1"/>
  <c r="L196" i="2" s="1" a="1"/>
  <c r="L196" i="2" s="1"/>
  <c r="N196" i="2" s="1"/>
  <c r="P168" i="2"/>
  <c r="T168" i="2" s="1"/>
  <c r="L169" i="2" s="1" a="1"/>
  <c r="L169" i="2" s="1"/>
  <c r="N169" i="2" s="1"/>
  <c r="P169" i="2" s="1"/>
  <c r="T169" i="2" s="1"/>
  <c r="L174" i="2" s="1" a="1"/>
  <c r="L174" i="2" s="1"/>
  <c r="N174" i="2" s="1"/>
  <c r="O147" i="2"/>
  <c r="S147" i="2" s="1"/>
  <c r="K148" i="2" s="1" a="1"/>
  <c r="K148" i="2" s="1"/>
  <c r="M148" i="2" s="1"/>
  <c r="P21" i="2" l="1"/>
  <c r="T21" i="2" s="1"/>
  <c r="K47" i="2" s="1" a="1"/>
  <c r="K47" i="2" s="1"/>
  <c r="M47" i="2" s="1"/>
  <c r="O21" i="2"/>
  <c r="S21" i="2" s="1"/>
  <c r="L22" i="2" s="1" a="1"/>
  <c r="L22" i="2" s="1"/>
  <c r="N22" i="2" s="1"/>
  <c r="P22" i="2" s="1"/>
  <c r="T22" i="2" s="1"/>
  <c r="L23" i="2" s="1" a="1"/>
  <c r="L23" i="2" s="1"/>
  <c r="N23" i="2" s="1"/>
  <c r="O167" i="2"/>
  <c r="S167" i="2" s="1"/>
  <c r="K210" i="2" s="1" a="1"/>
  <c r="K210" i="2" s="1"/>
  <c r="M210" i="2" s="1"/>
  <c r="O169" i="2"/>
  <c r="S169" i="2" s="1"/>
  <c r="K170" i="2" s="1" a="1"/>
  <c r="K170" i="2" s="1"/>
  <c r="M170" i="2" s="1"/>
  <c r="O170" i="2" s="1"/>
  <c r="S170" i="2" s="1"/>
  <c r="K171" i="2" s="1" a="1"/>
  <c r="K171" i="2" s="1"/>
  <c r="M171" i="2" s="1"/>
  <c r="O22" i="2" l="1"/>
  <c r="S22" i="2" s="1"/>
  <c r="K23" i="2" s="1" a="1"/>
  <c r="K23" i="2" s="1"/>
  <c r="M23" i="2" s="1"/>
  <c r="P23" i="2" s="1"/>
  <c r="T23" i="2" s="1"/>
  <c r="L24" i="2" s="1" a="1"/>
  <c r="L24" i="2" s="1"/>
  <c r="N24" i="2" s="1"/>
  <c r="P170" i="2"/>
  <c r="T170" i="2" s="1"/>
  <c r="L171" i="2" s="1" a="1"/>
  <c r="L171" i="2" s="1"/>
  <c r="N171" i="2" s="1"/>
  <c r="O171" i="2" s="1"/>
  <c r="S171" i="2" s="1"/>
  <c r="K192" i="2" s="1" a="1"/>
  <c r="K192" i="2" s="1"/>
  <c r="M192" i="2" s="1"/>
  <c r="O23" i="2" l="1"/>
  <c r="S23" i="2" s="1"/>
  <c r="K24" i="2" s="1" a="1"/>
  <c r="K24" i="2" s="1"/>
  <c r="M24" i="2" s="1"/>
  <c r="O24" i="2" s="1"/>
  <c r="S24" i="2" s="1"/>
  <c r="K53" i="2" s="1" a="1"/>
  <c r="K53" i="2" s="1"/>
  <c r="M53" i="2" s="1"/>
  <c r="P171" i="2"/>
  <c r="T171" i="2" s="1"/>
  <c r="L172" i="2" s="1" a="1"/>
  <c r="L172" i="2" s="1"/>
  <c r="N172" i="2" s="1"/>
  <c r="P172" i="2" s="1"/>
  <c r="T172" i="2" s="1"/>
  <c r="L173" i="2" s="1" a="1"/>
  <c r="L173" i="2" s="1"/>
  <c r="N173" i="2" s="1"/>
  <c r="P24" i="2" l="1"/>
  <c r="T24" i="2" s="1"/>
  <c r="K25" i="2" s="1" a="1"/>
  <c r="K25" i="2" s="1"/>
  <c r="M25" i="2" s="1"/>
  <c r="O25" i="2" s="1"/>
  <c r="S25" i="2" s="1"/>
  <c r="K26" i="2" s="1" a="1"/>
  <c r="K26" i="2" s="1"/>
  <c r="M26" i="2" s="1"/>
  <c r="O172" i="2"/>
  <c r="S172" i="2" s="1"/>
  <c r="K173" i="2" s="1" a="1"/>
  <c r="K173" i="2" s="1"/>
  <c r="M173" i="2" s="1"/>
  <c r="O173" i="2" s="1"/>
  <c r="S173" i="2" s="1"/>
  <c r="K174" i="2" s="1" a="1"/>
  <c r="K174" i="2" s="1"/>
  <c r="M174" i="2" s="1"/>
  <c r="O174" i="2" s="1"/>
  <c r="S174" i="2" s="1"/>
  <c r="K175" i="2" s="1" a="1"/>
  <c r="K175" i="2" s="1"/>
  <c r="M175" i="2" s="1"/>
  <c r="P25" i="2" l="1"/>
  <c r="T25" i="2" s="1"/>
  <c r="L26" i="2" s="1" a="1"/>
  <c r="L26" i="2" s="1"/>
  <c r="N26" i="2" s="1"/>
  <c r="O26" i="2" s="1"/>
  <c r="S26" i="2" s="1"/>
  <c r="K27" i="2" s="1" a="1"/>
  <c r="K27" i="2" s="1"/>
  <c r="M27" i="2" s="1"/>
  <c r="P173" i="2"/>
  <c r="T173" i="2" s="1"/>
  <c r="L278" i="2" s="1" a="1"/>
  <c r="L278" i="2" s="1"/>
  <c r="N278" i="2" s="1"/>
  <c r="P278" i="2" s="1"/>
  <c r="T278" i="2" s="1"/>
  <c r="L425" i="2" s="1" a="1"/>
  <c r="L425" i="2" s="1"/>
  <c r="N425" i="2" s="1"/>
  <c r="P174" i="2"/>
  <c r="T174" i="2" s="1"/>
  <c r="L175" i="2" s="1" a="1"/>
  <c r="L175" i="2" s="1"/>
  <c r="N175" i="2" s="1"/>
  <c r="O175" i="2" s="1"/>
  <c r="S175" i="2" s="1"/>
  <c r="K182" i="2" s="1" a="1"/>
  <c r="K182" i="2" s="1"/>
  <c r="M182" i="2" s="1"/>
  <c r="P26" i="2" l="1"/>
  <c r="T26" i="2" s="1"/>
  <c r="L27" i="2" s="1" a="1"/>
  <c r="L27" i="2" s="1"/>
  <c r="N27" i="2" s="1"/>
  <c r="O27" i="2" s="1"/>
  <c r="S27" i="2" s="1"/>
  <c r="K28" i="2" s="1" a="1"/>
  <c r="K28" i="2" s="1"/>
  <c r="M28" i="2" s="1"/>
  <c r="O28" i="2" s="1"/>
  <c r="S28" i="2" s="1"/>
  <c r="K29" i="2" s="1" a="1"/>
  <c r="K29" i="2" s="1"/>
  <c r="M29" i="2" s="1"/>
  <c r="O278" i="2"/>
  <c r="S278" i="2" s="1"/>
  <c r="K279" i="2" s="1" a="1"/>
  <c r="K279" i="2" s="1"/>
  <c r="M279" i="2" s="1"/>
  <c r="P175" i="2"/>
  <c r="T175" i="2" s="1"/>
  <c r="L176" i="2" s="1" a="1"/>
  <c r="L176" i="2" s="1"/>
  <c r="N176" i="2" s="1"/>
  <c r="P28" i="2" l="1"/>
  <c r="T28" i="2" s="1"/>
  <c r="L29" i="2" s="1" a="1"/>
  <c r="L29" i="2" s="1"/>
  <c r="N29" i="2" s="1"/>
  <c r="P29" i="2" s="1"/>
  <c r="T29" i="2" s="1"/>
  <c r="L30" i="2" s="1" a="1"/>
  <c r="L30" i="2" s="1"/>
  <c r="N30" i="2" s="1"/>
  <c r="P27" i="2"/>
  <c r="T27" i="2" s="1"/>
  <c r="L68" i="2" s="1" a="1"/>
  <c r="L68" i="2" s="1"/>
  <c r="N68" i="2" s="1"/>
  <c r="O29" i="2" l="1"/>
  <c r="S29" i="2" s="1"/>
  <c r="K30" i="2" s="1" a="1"/>
  <c r="K30" i="2" s="1"/>
  <c r="M30" i="2" s="1"/>
  <c r="O30" i="2" s="1"/>
  <c r="S30" i="2" s="1"/>
  <c r="K31" i="2" s="1" a="1"/>
  <c r="K31" i="2" s="1"/>
  <c r="M31" i="2" s="1"/>
  <c r="O31" i="2" s="1"/>
  <c r="S31" i="2" s="1"/>
  <c r="K32" i="2" s="1" a="1"/>
  <c r="K32" i="2" s="1"/>
  <c r="M32" i="2" s="1"/>
  <c r="P30" i="2" l="1"/>
  <c r="T30" i="2" s="1"/>
  <c r="L69" i="2" s="1" a="1"/>
  <c r="L69" i="2" s="1"/>
  <c r="N69" i="2" s="1"/>
  <c r="P31" i="2"/>
  <c r="T31" i="2" s="1"/>
  <c r="L32" i="2" s="1" a="1"/>
  <c r="L32" i="2" s="1"/>
  <c r="N32" i="2" s="1"/>
  <c r="P32" i="2" s="1"/>
  <c r="T32" i="2" s="1"/>
  <c r="L33" i="2" s="1" a="1"/>
  <c r="L33" i="2" s="1"/>
  <c r="N33" i="2" s="1"/>
  <c r="O32" i="2" l="1"/>
  <c r="S32" i="2" s="1"/>
  <c r="K33" i="2" s="1" a="1"/>
  <c r="K33" i="2" s="1"/>
  <c r="M33" i="2" s="1"/>
  <c r="O33" i="2" s="1"/>
  <c r="S33" i="2" s="1"/>
  <c r="K34" i="2" s="1" a="1"/>
  <c r="K34" i="2" s="1"/>
  <c r="M34" i="2" s="1"/>
  <c r="P33" i="2" l="1"/>
  <c r="T33" i="2" s="1"/>
  <c r="L34" i="2" s="1" a="1"/>
  <c r="L34" i="2" s="1"/>
  <c r="N34" i="2" s="1"/>
  <c r="P34" i="2" s="1"/>
  <c r="T34" i="2" s="1"/>
  <c r="L35" i="2" s="1" a="1"/>
  <c r="L35" i="2" s="1"/>
  <c r="N35" i="2" s="1"/>
  <c r="O34" i="2" l="1"/>
  <c r="S34" i="2" s="1"/>
  <c r="K35" i="2" s="1" a="1"/>
  <c r="K35" i="2" s="1"/>
  <c r="M35" i="2" s="1"/>
  <c r="O35" i="2" s="1"/>
  <c r="S35" i="2" s="1"/>
  <c r="K36" i="2" s="1" a="1"/>
  <c r="K36" i="2" s="1"/>
  <c r="M36" i="2" s="1"/>
  <c r="O36" i="2" s="1"/>
  <c r="S36" i="2" s="1"/>
  <c r="K37" i="2" s="1" a="1"/>
  <c r="K37" i="2" s="1"/>
  <c r="M37" i="2" s="1"/>
  <c r="P35" i="2" l="1"/>
  <c r="T35" i="2" s="1"/>
  <c r="L41" i="2" s="1" a="1"/>
  <c r="L41" i="2" s="1"/>
  <c r="N41" i="2" s="1"/>
  <c r="P41" i="2" s="1"/>
  <c r="T41" i="2" s="1"/>
  <c r="L42" i="2" s="1" a="1"/>
  <c r="L42" i="2" s="1"/>
  <c r="N42" i="2" s="1"/>
  <c r="P36" i="2"/>
  <c r="T36" i="2" s="1"/>
  <c r="L37" i="2" s="1" a="1"/>
  <c r="L37" i="2" s="1"/>
  <c r="N37" i="2" s="1"/>
  <c r="O37" i="2" s="1"/>
  <c r="S37" i="2" s="1"/>
  <c r="K38" i="2" s="1" a="1"/>
  <c r="K38" i="2" s="1"/>
  <c r="M38" i="2" s="1"/>
  <c r="O41" i="2" l="1"/>
  <c r="S41" i="2" s="1"/>
  <c r="K42" i="2" s="1" a="1"/>
  <c r="K42" i="2" s="1"/>
  <c r="M42" i="2" s="1"/>
  <c r="O42" i="2" s="1"/>
  <c r="S42" i="2" s="1"/>
  <c r="K43" i="2" s="1" a="1"/>
  <c r="K43" i="2" s="1"/>
  <c r="M43" i="2" s="1"/>
  <c r="P37" i="2"/>
  <c r="T37" i="2" s="1"/>
  <c r="L38" i="2" s="1" a="1"/>
  <c r="L38" i="2" s="1"/>
  <c r="N38" i="2" s="1"/>
  <c r="O38" i="2" s="1"/>
  <c r="S38" i="2" s="1"/>
  <c r="K39" i="2" s="1" a="1"/>
  <c r="K39" i="2" s="1"/>
  <c r="M39" i="2" s="1"/>
  <c r="P42" i="2" l="1"/>
  <c r="T42" i="2" s="1"/>
  <c r="L43" i="2" s="1" a="1"/>
  <c r="L43" i="2" s="1"/>
  <c r="N43" i="2" s="1"/>
  <c r="P43" i="2" s="1"/>
  <c r="T43" i="2" s="1"/>
  <c r="L50" i="2" s="1" a="1"/>
  <c r="L50" i="2" s="1"/>
  <c r="N50" i="2" s="1"/>
  <c r="P38" i="2"/>
  <c r="T38" i="2" s="1"/>
  <c r="L39" i="2" s="1" a="1"/>
  <c r="L39" i="2" s="1"/>
  <c r="N39" i="2" s="1"/>
  <c r="P39" i="2" s="1"/>
  <c r="T39" i="2" s="1"/>
  <c r="L40" i="2" s="1" a="1"/>
  <c r="L40" i="2" s="1"/>
  <c r="N40" i="2" s="1"/>
  <c r="O43" i="2" l="1"/>
  <c r="S43" i="2" s="1"/>
  <c r="K44" i="2" s="1" a="1"/>
  <c r="K44" i="2" s="1"/>
  <c r="M44" i="2" s="1"/>
  <c r="O39" i="2"/>
  <c r="S39" i="2" s="1"/>
  <c r="K40" i="2" s="1" a="1"/>
  <c r="K40" i="2" s="1"/>
  <c r="M40" i="2" s="1"/>
  <c r="O40" i="2" s="1"/>
  <c r="S40" i="2" s="1"/>
  <c r="L92" i="2" s="1" a="1"/>
  <c r="L92" i="2" s="1"/>
  <c r="N92" i="2" s="1"/>
  <c r="P40" i="2" l="1"/>
  <c r="T40" i="2" s="1"/>
  <c r="L44" i="2" s="1" a="1"/>
  <c r="L44" i="2" s="1"/>
  <c r="N44" i="2" s="1"/>
  <c r="P44" i="2" s="1"/>
  <c r="T44" i="2" s="1"/>
  <c r="L45" i="2" s="1" a="1"/>
  <c r="L45" i="2" s="1"/>
  <c r="N45" i="2" s="1"/>
  <c r="O44" i="2" l="1"/>
  <c r="S44" i="2" s="1"/>
  <c r="K45" i="2" s="1" a="1"/>
  <c r="K45" i="2" s="1"/>
  <c r="M45" i="2" s="1"/>
  <c r="O45" i="2" s="1"/>
  <c r="S45" i="2" s="1"/>
  <c r="K46" i="2" s="1" a="1"/>
  <c r="K46" i="2" s="1"/>
  <c r="M46" i="2" s="1"/>
  <c r="P45" i="2" l="1"/>
  <c r="T45" i="2" s="1"/>
  <c r="L46" i="2" s="1" a="1"/>
  <c r="L46" i="2" s="1"/>
  <c r="N46" i="2" s="1"/>
  <c r="P46" i="2" s="1"/>
  <c r="T46" i="2" s="1"/>
  <c r="L47" i="2" s="1" a="1"/>
  <c r="L47" i="2" s="1"/>
  <c r="N47" i="2" s="1"/>
  <c r="P47" i="2" s="1"/>
  <c r="T47" i="2" s="1"/>
  <c r="L48" i="2" s="1" a="1"/>
  <c r="L48" i="2" s="1"/>
  <c r="N48" i="2" s="1"/>
  <c r="O46" i="2" l="1"/>
  <c r="S46" i="2" s="1"/>
  <c r="K202" i="2" s="1" a="1"/>
  <c r="K202" i="2" s="1"/>
  <c r="M202" i="2" s="1"/>
  <c r="O47" i="2"/>
  <c r="S47" i="2" s="1"/>
  <c r="K48" i="2" s="1" a="1"/>
  <c r="K48" i="2" s="1"/>
  <c r="M48" i="2" s="1"/>
  <c r="O48" i="2" s="1"/>
  <c r="S48" i="2" s="1"/>
  <c r="K49" i="2" s="1" a="1"/>
  <c r="K49" i="2" s="1"/>
  <c r="M49" i="2" s="1"/>
  <c r="P48" i="2" l="1"/>
  <c r="T48" i="2" s="1"/>
  <c r="L49" i="2" s="1" a="1"/>
  <c r="L49" i="2" s="1"/>
  <c r="N49" i="2" s="1"/>
  <c r="P49" i="2" s="1"/>
  <c r="T49" i="2" s="1"/>
  <c r="L56" i="2" s="1" a="1"/>
  <c r="L56" i="2" s="1"/>
  <c r="N56" i="2" s="1"/>
  <c r="O49" i="2" l="1"/>
  <c r="S49" i="2" s="1"/>
  <c r="K50" i="2" s="1" a="1"/>
  <c r="K50" i="2" s="1"/>
  <c r="M50" i="2" s="1"/>
  <c r="O50" i="2" s="1"/>
  <c r="S50" i="2" s="1"/>
  <c r="K51" i="2" s="1" a="1"/>
  <c r="K51" i="2" s="1"/>
  <c r="M51" i="2" s="1"/>
  <c r="P50" i="2" l="1"/>
  <c r="T50" i="2" s="1"/>
  <c r="L51" i="2" s="1" a="1"/>
  <c r="L51" i="2" s="1"/>
  <c r="N51" i="2" s="1"/>
  <c r="P51" i="2" s="1"/>
  <c r="T51" i="2" s="1"/>
  <c r="L52" i="2" s="1" a="1"/>
  <c r="L52" i="2" s="1"/>
  <c r="N52" i="2" s="1"/>
  <c r="O51" i="2" l="1"/>
  <c r="S51" i="2" s="1"/>
  <c r="K52" i="2" s="1" a="1"/>
  <c r="K52" i="2" s="1"/>
  <c r="M52" i="2" s="1"/>
  <c r="O52" i="2" s="1"/>
  <c r="S52" i="2" s="1"/>
  <c r="K206" i="2" s="1" a="1"/>
  <c r="K206" i="2" s="1"/>
  <c r="M206" i="2" s="1"/>
  <c r="P52" i="2" l="1"/>
  <c r="T52" i="2" s="1"/>
  <c r="L53" i="2" s="1" a="1"/>
  <c r="L53" i="2" s="1"/>
  <c r="N53" i="2" s="1"/>
  <c r="P53" i="2" s="1"/>
  <c r="T53" i="2" s="1"/>
  <c r="L54" i="2" s="1" a="1"/>
  <c r="L54" i="2" s="1"/>
  <c r="N54" i="2" s="1"/>
  <c r="O53" i="2" l="1"/>
  <c r="S53" i="2" s="1"/>
  <c r="K54" i="2" s="1" a="1"/>
  <c r="K54" i="2" s="1"/>
  <c r="M54" i="2" s="1"/>
  <c r="O54" i="2" s="1"/>
  <c r="S54" i="2" s="1"/>
  <c r="K55" i="2" s="1" a="1"/>
  <c r="K55" i="2" s="1"/>
  <c r="M55" i="2" s="1"/>
  <c r="P54" i="2" l="1"/>
  <c r="T54" i="2" s="1"/>
  <c r="L55" i="2" s="1" a="1"/>
  <c r="L55" i="2" s="1"/>
  <c r="N55" i="2" s="1"/>
  <c r="P55" i="2" s="1"/>
  <c r="T55" i="2" s="1"/>
  <c r="L62" i="2" s="1" a="1"/>
  <c r="L62" i="2" s="1"/>
  <c r="N62" i="2" s="1"/>
  <c r="O55" i="2" l="1"/>
  <c r="S55" i="2" s="1"/>
  <c r="K56" i="2" s="1" a="1"/>
  <c r="K56" i="2" s="1"/>
  <c r="M56" i="2" s="1"/>
  <c r="O56" i="2" s="1"/>
  <c r="S56" i="2" s="1"/>
  <c r="K57" i="2" s="1" a="1"/>
  <c r="K57" i="2" s="1"/>
  <c r="M57" i="2" s="1"/>
  <c r="P56" i="2" l="1"/>
  <c r="T56" i="2" s="1"/>
  <c r="L57" i="2" s="1" a="1"/>
  <c r="L57" i="2" s="1"/>
  <c r="N57" i="2" s="1"/>
  <c r="O57" i="2" s="1"/>
  <c r="S57" i="2" s="1"/>
  <c r="K58" i="2" s="1" a="1"/>
  <c r="K58" i="2" s="1"/>
  <c r="M58" i="2" s="1"/>
  <c r="P57" i="2" l="1"/>
  <c r="T57" i="2" s="1"/>
  <c r="L58" i="2" s="1" a="1"/>
  <c r="L58" i="2" s="1"/>
  <c r="N58" i="2" s="1"/>
  <c r="P58" i="2" s="1"/>
  <c r="T58" i="2" s="1"/>
  <c r="L59" i="2" s="1" a="1"/>
  <c r="L59" i="2" s="1"/>
  <c r="N59" i="2" s="1"/>
  <c r="P59" i="2" s="1"/>
  <c r="T59" i="2" s="1"/>
  <c r="L60" i="2" s="1" a="1"/>
  <c r="L60" i="2" s="1"/>
  <c r="N60" i="2" s="1"/>
  <c r="O58" i="2" l="1"/>
  <c r="S58" i="2" s="1"/>
  <c r="K288" i="2" s="1" a="1"/>
  <c r="K288" i="2" s="1"/>
  <c r="M288" i="2" s="1"/>
  <c r="O59" i="2"/>
  <c r="S59" i="2" s="1"/>
  <c r="K60" i="2" s="1" a="1"/>
  <c r="K60" i="2" s="1"/>
  <c r="M60" i="2" s="1"/>
  <c r="O60" i="2" s="1"/>
  <c r="S60" i="2" s="1"/>
  <c r="K61" i="2" s="1" a="1"/>
  <c r="K61" i="2" s="1"/>
  <c r="M61" i="2" s="1"/>
  <c r="P60" i="2" l="1"/>
  <c r="T60" i="2" s="1"/>
  <c r="L61" i="2" s="1" a="1"/>
  <c r="L61" i="2" s="1"/>
  <c r="N61" i="2" s="1"/>
  <c r="P61" i="2" s="1"/>
  <c r="T61" i="2" s="1"/>
  <c r="L74" i="2" s="1" a="1"/>
  <c r="L74" i="2" s="1"/>
  <c r="N74" i="2" s="1"/>
  <c r="P74" i="2" s="1"/>
  <c r="T74" i="2" s="1"/>
  <c r="L75" i="2" s="1" a="1"/>
  <c r="L75" i="2" s="1"/>
  <c r="N75" i="2" s="1"/>
  <c r="O74" i="2" l="1"/>
  <c r="S74" i="2" s="1"/>
  <c r="K75" i="2" s="1" a="1"/>
  <c r="K75" i="2" s="1"/>
  <c r="M75" i="2" s="1"/>
  <c r="O75" i="2" s="1"/>
  <c r="S75" i="2" s="1"/>
  <c r="K76" i="2" s="1" a="1"/>
  <c r="K76" i="2" s="1"/>
  <c r="M76" i="2" s="1"/>
  <c r="O61" i="2"/>
  <c r="S61" i="2" s="1"/>
  <c r="K62" i="2" s="1" a="1"/>
  <c r="K62" i="2" s="1"/>
  <c r="M62" i="2" s="1"/>
  <c r="O62" i="2" s="1"/>
  <c r="S62" i="2" s="1"/>
  <c r="K63" i="2" s="1" a="1"/>
  <c r="K63" i="2" s="1"/>
  <c r="M63" i="2" s="1"/>
  <c r="P75" i="2" l="1"/>
  <c r="T75" i="2" s="1"/>
  <c r="L76" i="2" s="1" a="1"/>
  <c r="L76" i="2" s="1"/>
  <c r="N76" i="2" s="1"/>
  <c r="P76" i="2" s="1"/>
  <c r="T76" i="2" s="1"/>
  <c r="L104" i="2" s="1" a="1"/>
  <c r="L104" i="2" s="1"/>
  <c r="N104" i="2" s="1"/>
  <c r="P62" i="2"/>
  <c r="T62" i="2" s="1"/>
  <c r="L63" i="2" s="1" a="1"/>
  <c r="L63" i="2" s="1"/>
  <c r="N63" i="2" s="1"/>
  <c r="O63" i="2" s="1"/>
  <c r="S63" i="2" s="1"/>
  <c r="K64" i="2" s="1" a="1"/>
  <c r="K64" i="2" s="1"/>
  <c r="M64" i="2" s="1"/>
  <c r="P63" i="2" l="1"/>
  <c r="T63" i="2" s="1"/>
  <c r="L64" i="2" s="1" a="1"/>
  <c r="L64" i="2" s="1"/>
  <c r="N64" i="2" s="1"/>
  <c r="P64" i="2" s="1"/>
  <c r="T64" i="2" s="1"/>
  <c r="L77" i="2" s="1" a="1"/>
  <c r="L77" i="2" s="1"/>
  <c r="N77" i="2" s="1"/>
  <c r="O76" i="2"/>
  <c r="S76" i="2" s="1"/>
  <c r="K77" i="2" s="1" a="1"/>
  <c r="K77" i="2" s="1"/>
  <c r="M77" i="2" s="1"/>
  <c r="P77" i="2" l="1"/>
  <c r="T77" i="2" s="1"/>
  <c r="L78" i="2" s="1" a="1"/>
  <c r="L78" i="2" s="1"/>
  <c r="N78" i="2" s="1"/>
  <c r="O77" i="2"/>
  <c r="S77" i="2" s="1"/>
  <c r="K78" i="2" s="1" a="1"/>
  <c r="K78" i="2" s="1"/>
  <c r="M78" i="2" s="1"/>
  <c r="O64" i="2"/>
  <c r="S64" i="2" s="1"/>
  <c r="K65" i="2" s="1" a="1"/>
  <c r="K65" i="2" s="1"/>
  <c r="M65" i="2" s="1"/>
  <c r="O65" i="2" s="1"/>
  <c r="S65" i="2" s="1"/>
  <c r="K66" i="2" s="1" a="1"/>
  <c r="K66" i="2" s="1"/>
  <c r="M66" i="2" s="1"/>
  <c r="O78" i="2" l="1"/>
  <c r="S78" i="2" s="1"/>
  <c r="K79" i="2" s="1" a="1"/>
  <c r="K79" i="2" s="1"/>
  <c r="M79" i="2" s="1"/>
  <c r="P78" i="2"/>
  <c r="T78" i="2" s="1"/>
  <c r="L79" i="2" s="1" a="1"/>
  <c r="L79" i="2" s="1"/>
  <c r="N79" i="2" s="1"/>
  <c r="P65" i="2"/>
  <c r="T65" i="2" s="1"/>
  <c r="L66" i="2" s="1" a="1"/>
  <c r="L66" i="2" s="1"/>
  <c r="N66" i="2" s="1"/>
  <c r="O66" i="2" s="1"/>
  <c r="S66" i="2" s="1"/>
  <c r="K67" i="2" s="1" a="1"/>
  <c r="K67" i="2" s="1"/>
  <c r="M67" i="2" s="1"/>
  <c r="P79" i="2" l="1"/>
  <c r="T79" i="2" s="1"/>
  <c r="L107" i="2" s="1" a="1"/>
  <c r="L107" i="2" s="1"/>
  <c r="N107" i="2" s="1"/>
  <c r="O79" i="2"/>
  <c r="S79" i="2" s="1"/>
  <c r="L80" i="2" s="1" a="1"/>
  <c r="L80" i="2" s="1"/>
  <c r="N80" i="2" s="1"/>
  <c r="P66" i="2"/>
  <c r="T66" i="2" s="1"/>
  <c r="L67" i="2" s="1" a="1"/>
  <c r="L67" i="2" s="1"/>
  <c r="N67" i="2" s="1"/>
  <c r="P67" i="2" s="1"/>
  <c r="T67" i="2" s="1"/>
  <c r="L86" i="2" s="1" a="1"/>
  <c r="L86" i="2" s="1"/>
  <c r="N86" i="2" s="1"/>
  <c r="O67" i="2" l="1"/>
  <c r="S67" i="2" s="1"/>
  <c r="K68" i="2" s="1" a="1"/>
  <c r="K68" i="2" s="1"/>
  <c r="M68" i="2" s="1"/>
  <c r="O68" i="2" s="1"/>
  <c r="S68" i="2" s="1"/>
  <c r="K69" i="2" s="1" a="1"/>
  <c r="K69" i="2" s="1"/>
  <c r="M69" i="2" s="1"/>
  <c r="O69" i="2" s="1"/>
  <c r="S69" i="2" s="1"/>
  <c r="K70" i="2" s="1" a="1"/>
  <c r="K70" i="2" s="1"/>
  <c r="M70" i="2" s="1"/>
  <c r="P69" i="2" l="1"/>
  <c r="T69" i="2" s="1"/>
  <c r="L89" i="2" s="1" a="1"/>
  <c r="L89" i="2" s="1"/>
  <c r="N89" i="2" s="1"/>
  <c r="P68" i="2"/>
  <c r="T68" i="2" s="1"/>
  <c r="L90" i="2" s="1" a="1"/>
  <c r="L90" i="2" s="1"/>
  <c r="N90" i="2" s="1"/>
  <c r="O70" i="2"/>
  <c r="S70" i="2" s="1"/>
  <c r="K71" i="2" s="1" a="1"/>
  <c r="K71" i="2" s="1"/>
  <c r="M71" i="2" s="1"/>
  <c r="P70" i="2"/>
  <c r="T70" i="2" s="1"/>
  <c r="L71" i="2" s="1" a="1"/>
  <c r="L71" i="2" s="1"/>
  <c r="N71" i="2" s="1"/>
  <c r="O71" i="2" l="1"/>
  <c r="S71" i="2" s="1"/>
  <c r="K72" i="2" s="1" a="1"/>
  <c r="K72" i="2" s="1"/>
  <c r="M72" i="2" s="1"/>
  <c r="P71" i="2"/>
  <c r="T71" i="2" s="1"/>
  <c r="L72" i="2" s="1" a="1"/>
  <c r="L72" i="2" s="1"/>
  <c r="N72" i="2" s="1"/>
  <c r="P72" i="2" l="1"/>
  <c r="T72" i="2" s="1"/>
  <c r="L83" i="2" s="1" a="1"/>
  <c r="L83" i="2" s="1"/>
  <c r="N83" i="2" s="1"/>
  <c r="O72" i="2"/>
  <c r="S72" i="2" s="1"/>
  <c r="K73" i="2" s="1" a="1"/>
  <c r="K73" i="2" s="1"/>
  <c r="M73" i="2" s="1"/>
  <c r="O73" i="2" l="1"/>
  <c r="S73" i="2" s="1"/>
  <c r="K80" i="2" s="1" a="1"/>
  <c r="K80" i="2" s="1"/>
  <c r="M80" i="2" s="1"/>
  <c r="P73" i="2"/>
  <c r="T73" i="2" s="1"/>
  <c r="L91" i="2" s="1" a="1"/>
  <c r="L91" i="2" s="1"/>
  <c r="N91" i="2" s="1"/>
  <c r="O80" i="2" l="1"/>
  <c r="S80" i="2" s="1"/>
  <c r="K81" i="2" s="1" a="1"/>
  <c r="K81" i="2" s="1"/>
  <c r="M81" i="2" s="1"/>
  <c r="P80" i="2"/>
  <c r="T80" i="2" s="1"/>
  <c r="L81" i="2" s="1" a="1"/>
  <c r="L81" i="2" s="1"/>
  <c r="N81" i="2" s="1"/>
  <c r="O81" i="2" l="1"/>
  <c r="S81" i="2" s="1"/>
  <c r="L82" i="2" s="1" a="1"/>
  <c r="L82" i="2" s="1"/>
  <c r="N82" i="2" s="1"/>
  <c r="P81" i="2"/>
  <c r="T81" i="2" s="1"/>
  <c r="K82" i="2" s="1" a="1"/>
  <c r="K82" i="2" s="1"/>
  <c r="M82" i="2" s="1"/>
  <c r="P82" i="2" l="1"/>
  <c r="T82" i="2" s="1"/>
  <c r="L375" i="2" s="1" a="1"/>
  <c r="L375" i="2" s="1"/>
  <c r="N375" i="2" s="1"/>
  <c r="O82" i="2"/>
  <c r="S82" i="2" s="1"/>
  <c r="K83" i="2" s="1" a="1"/>
  <c r="K83" i="2" s="1"/>
  <c r="M83" i="2" s="1"/>
  <c r="O83" i="2" s="1"/>
  <c r="S83" i="2" s="1"/>
  <c r="K84" i="2" s="1" a="1"/>
  <c r="K84" i="2" s="1"/>
  <c r="M84" i="2" s="1"/>
  <c r="P83" i="2" l="1"/>
  <c r="T83" i="2" s="1"/>
  <c r="L84" i="2" s="1" a="1"/>
  <c r="L84" i="2" s="1"/>
  <c r="N84" i="2" s="1"/>
  <c r="P84" i="2" s="1"/>
  <c r="T84" i="2" s="1"/>
  <c r="L85" i="2" s="1" a="1"/>
  <c r="L85" i="2" s="1"/>
  <c r="N85" i="2" s="1"/>
  <c r="O84" i="2" l="1"/>
  <c r="S84" i="2" s="1"/>
  <c r="K85" i="2" s="1" a="1"/>
  <c r="K85" i="2" s="1"/>
  <c r="M85" i="2" s="1"/>
  <c r="O85" i="2" s="1"/>
  <c r="S85" i="2" s="1"/>
  <c r="K86" i="2" s="1" a="1"/>
  <c r="K86" i="2" s="1"/>
  <c r="M86" i="2" s="1"/>
  <c r="O86" i="2" s="1"/>
  <c r="S86" i="2" s="1"/>
  <c r="K87" i="2" s="1" a="1"/>
  <c r="K87" i="2" s="1"/>
  <c r="M87" i="2" s="1"/>
  <c r="P85" i="2" l="1"/>
  <c r="T85" i="2" s="1"/>
  <c r="L296" i="2" s="1" a="1"/>
  <c r="L296" i="2" s="1"/>
  <c r="N296" i="2" s="1"/>
  <c r="P86" i="2"/>
  <c r="T86" i="2" s="1"/>
  <c r="L87" i="2" s="1" a="1"/>
  <c r="L87" i="2" s="1"/>
  <c r="N87" i="2" s="1"/>
  <c r="O87" i="2" s="1"/>
  <c r="S87" i="2" s="1"/>
  <c r="K88" i="2" s="1" a="1"/>
  <c r="K88" i="2" s="1"/>
  <c r="M88" i="2" s="1"/>
  <c r="P87" i="2" l="1"/>
  <c r="T87" i="2" s="1"/>
  <c r="L88" i="2" s="1" a="1"/>
  <c r="L88" i="2" s="1"/>
  <c r="N88" i="2" s="1"/>
  <c r="P88" i="2" s="1"/>
  <c r="T88" i="2" s="1"/>
  <c r="L295" i="2" s="1" a="1"/>
  <c r="L295" i="2" s="1"/>
  <c r="N295" i="2" s="1"/>
  <c r="O88" i="2" l="1"/>
  <c r="S88" i="2" s="1"/>
  <c r="K89" i="2" s="1" a="1"/>
  <c r="K89" i="2" s="1"/>
  <c r="M89" i="2" s="1"/>
  <c r="O89" i="2" s="1"/>
  <c r="S89" i="2" s="1"/>
  <c r="K90" i="2" s="1" a="1"/>
  <c r="K90" i="2" s="1"/>
  <c r="M90" i="2" s="1"/>
  <c r="P89" i="2" l="1"/>
  <c r="T89" i="2" s="1"/>
  <c r="L148" i="2" s="1" a="1"/>
  <c r="L148" i="2" s="1"/>
  <c r="N148" i="2" s="1"/>
  <c r="P148" i="2" s="1"/>
  <c r="T148" i="2" s="1"/>
  <c r="L149" i="2" s="1" a="1"/>
  <c r="L149" i="2" s="1"/>
  <c r="N149" i="2" s="1"/>
  <c r="O90" i="2"/>
  <c r="S90" i="2" s="1"/>
  <c r="K91" i="2" s="1" a="1"/>
  <c r="K91" i="2" s="1"/>
  <c r="M91" i="2" s="1"/>
  <c r="P90" i="2"/>
  <c r="T90" i="2" s="1"/>
  <c r="L204" i="2" s="1" a="1"/>
  <c r="L204" i="2" s="1"/>
  <c r="N204" i="2" s="1"/>
  <c r="O148" i="2" l="1"/>
  <c r="S148" i="2" s="1"/>
  <c r="K149" i="2" s="1" a="1"/>
  <c r="K149" i="2" s="1"/>
  <c r="M149" i="2" s="1"/>
  <c r="O149" i="2" s="1"/>
  <c r="S149" i="2" s="1"/>
  <c r="K184" i="2" s="1" a="1"/>
  <c r="K184" i="2" s="1"/>
  <c r="M184" i="2" s="1"/>
  <c r="O184" i="2" s="1"/>
  <c r="S184" i="2" s="1"/>
  <c r="K185" i="2" s="1" a="1"/>
  <c r="K185" i="2" s="1"/>
  <c r="M185" i="2" s="1"/>
  <c r="O91" i="2"/>
  <c r="S91" i="2" s="1"/>
  <c r="K92" i="2" s="1" a="1"/>
  <c r="K92" i="2" s="1"/>
  <c r="M92" i="2" s="1"/>
  <c r="P91" i="2"/>
  <c r="T91" i="2" s="1"/>
  <c r="L206" i="2" s="1" a="1"/>
  <c r="L206" i="2" s="1"/>
  <c r="N206" i="2" s="1"/>
  <c r="P149" i="2" l="1"/>
  <c r="T149" i="2" s="1"/>
  <c r="L282" i="2" s="1" a="1"/>
  <c r="L282" i="2" s="1"/>
  <c r="N282" i="2" s="1"/>
  <c r="P184" i="2"/>
  <c r="T184" i="2" s="1"/>
  <c r="L185" i="2" s="1" a="1"/>
  <c r="L185" i="2" s="1"/>
  <c r="N185" i="2" s="1"/>
  <c r="O185" i="2" s="1"/>
  <c r="S185" i="2" s="1"/>
  <c r="K204" i="2" s="1" a="1"/>
  <c r="K204" i="2" s="1"/>
  <c r="M204" i="2" s="1"/>
  <c r="P206" i="2"/>
  <c r="T206" i="2" s="1"/>
  <c r="L207" i="2" s="1" a="1"/>
  <c r="L207" i="2" s="1"/>
  <c r="N207" i="2" s="1"/>
  <c r="O206" i="2"/>
  <c r="S206" i="2" s="1"/>
  <c r="K207" i="2" s="1" a="1"/>
  <c r="K207" i="2" s="1"/>
  <c r="M207" i="2" s="1"/>
  <c r="O92" i="2"/>
  <c r="S92" i="2" s="1"/>
  <c r="K93" i="2" s="1" a="1"/>
  <c r="K93" i="2" s="1"/>
  <c r="M93" i="2" s="1"/>
  <c r="P92" i="2"/>
  <c r="T92" i="2" s="1"/>
  <c r="L93" i="2" s="1" a="1"/>
  <c r="L93" i="2" s="1"/>
  <c r="N93" i="2" s="1"/>
  <c r="P185" i="2" l="1"/>
  <c r="T185" i="2" s="1"/>
  <c r="L186" i="2" s="1" a="1"/>
  <c r="L186" i="2" s="1"/>
  <c r="N186" i="2" s="1"/>
  <c r="P186" i="2" s="1"/>
  <c r="T186" i="2" s="1"/>
  <c r="L187" i="2" s="1" a="1"/>
  <c r="L187" i="2" s="1"/>
  <c r="N187" i="2" s="1"/>
  <c r="O204" i="2"/>
  <c r="S204" i="2" s="1"/>
  <c r="K205" i="2" s="1" a="1"/>
  <c r="K205" i="2" s="1"/>
  <c r="M205" i="2" s="1"/>
  <c r="P204" i="2"/>
  <c r="T204" i="2" s="1"/>
  <c r="L205" i="2" s="1" a="1"/>
  <c r="L205" i="2" s="1"/>
  <c r="N205" i="2" s="1"/>
  <c r="O93" i="2"/>
  <c r="S93" i="2" s="1"/>
  <c r="L94" i="2" s="1" a="1"/>
  <c r="L94" i="2" s="1"/>
  <c r="N94" i="2" s="1"/>
  <c r="O207" i="2"/>
  <c r="S207" i="2" s="1"/>
  <c r="K429" i="2" s="1" a="1"/>
  <c r="K429" i="2" s="1"/>
  <c r="M429" i="2" s="1"/>
  <c r="P207" i="2"/>
  <c r="T207" i="2" s="1"/>
  <c r="L283" i="2" s="1" a="1"/>
  <c r="L283" i="2" s="1"/>
  <c r="N283" i="2" s="1"/>
  <c r="P93" i="2"/>
  <c r="T93" i="2" s="1"/>
  <c r="K94" i="2" s="1" a="1"/>
  <c r="K94" i="2" s="1"/>
  <c r="M94" i="2" s="1"/>
  <c r="O186" i="2" l="1"/>
  <c r="S186" i="2" s="1"/>
  <c r="K187" i="2" s="1" a="1"/>
  <c r="K187" i="2" s="1"/>
  <c r="M187" i="2" s="1"/>
  <c r="O187" i="2" s="1"/>
  <c r="S187" i="2" s="1"/>
  <c r="K188" i="2" s="1" a="1"/>
  <c r="K188" i="2" s="1"/>
  <c r="M188" i="2" s="1"/>
  <c r="O205" i="2"/>
  <c r="S205" i="2" s="1"/>
  <c r="K305" i="2" s="1" a="1"/>
  <c r="K305" i="2" s="1"/>
  <c r="M305" i="2" s="1"/>
  <c r="P205" i="2"/>
  <c r="T205" i="2" s="1"/>
  <c r="L280" i="2" s="1" a="1"/>
  <c r="L280" i="2" s="1"/>
  <c r="N280" i="2" s="1"/>
  <c r="O94" i="2"/>
  <c r="S94" i="2" s="1"/>
  <c r="K95" i="2" s="1" a="1"/>
  <c r="K95" i="2" s="1"/>
  <c r="M95" i="2" s="1"/>
  <c r="P94" i="2"/>
  <c r="T94" i="2" s="1"/>
  <c r="L95" i="2" s="1" a="1"/>
  <c r="L95" i="2" s="1"/>
  <c r="N95" i="2" s="1"/>
  <c r="P187" i="2" l="1"/>
  <c r="T187" i="2" s="1"/>
  <c r="L194" i="2" s="1" a="1"/>
  <c r="L194" i="2" s="1"/>
  <c r="N194" i="2" s="1"/>
  <c r="P95" i="2"/>
  <c r="T95" i="2" s="1"/>
  <c r="L96" i="2" s="1" a="1"/>
  <c r="L96" i="2" s="1"/>
  <c r="N96" i="2" s="1"/>
  <c r="P96" i="2" s="1"/>
  <c r="T96" i="2" s="1"/>
  <c r="L97" i="2" s="1" a="1"/>
  <c r="L97" i="2" s="1"/>
  <c r="N97" i="2" s="1"/>
  <c r="O95" i="2"/>
  <c r="S95" i="2" s="1"/>
  <c r="K100" i="2" s="1" a="1"/>
  <c r="K100" i="2" s="1"/>
  <c r="M100" i="2" s="1"/>
  <c r="O96" i="2" l="1"/>
  <c r="S96" i="2" s="1"/>
  <c r="K97" i="2" s="1" a="1"/>
  <c r="K97" i="2" s="1"/>
  <c r="M97" i="2" s="1"/>
  <c r="P97" i="2" s="1"/>
  <c r="T97" i="2" s="1"/>
  <c r="K98" i="2" s="1" a="1"/>
  <c r="K98" i="2" s="1"/>
  <c r="M98" i="2" s="1"/>
  <c r="O97" i="2" l="1"/>
  <c r="S97" i="2" s="1"/>
  <c r="L98" i="2" s="1" a="1"/>
  <c r="L98" i="2" s="1"/>
  <c r="N98" i="2" s="1"/>
  <c r="P98" i="2" s="1"/>
  <c r="T98" i="2" s="1"/>
  <c r="L99" i="2" s="1" a="1"/>
  <c r="L99" i="2" s="1"/>
  <c r="N99" i="2" s="1"/>
  <c r="O98" i="2" l="1"/>
  <c r="S98" i="2" s="1"/>
  <c r="K99" i="2" s="1" a="1"/>
  <c r="K99" i="2" s="1"/>
  <c r="M99" i="2" s="1"/>
  <c r="O99" i="2" s="1"/>
  <c r="S99" i="2" s="1"/>
  <c r="K156" i="2" s="1" a="1"/>
  <c r="K156" i="2" s="1"/>
  <c r="M156" i="2" s="1"/>
  <c r="P99" i="2" l="1"/>
  <c r="T99" i="2" s="1"/>
  <c r="L100" i="2" s="1" a="1"/>
  <c r="L100" i="2" s="1"/>
  <c r="N100" i="2" s="1"/>
  <c r="P100" i="2" s="1"/>
  <c r="T100" i="2" s="1"/>
  <c r="L101" i="2" s="1" a="1"/>
  <c r="L101" i="2" s="1"/>
  <c r="N101" i="2" s="1"/>
  <c r="O100" i="2" l="1"/>
  <c r="S100" i="2" s="1"/>
  <c r="K101" i="2" s="1" a="1"/>
  <c r="K101" i="2" s="1"/>
  <c r="M101" i="2" s="1"/>
  <c r="O101" i="2" s="1"/>
  <c r="S101" i="2" s="1"/>
  <c r="L102" i="2" s="1" a="1"/>
  <c r="L102" i="2" s="1"/>
  <c r="N102" i="2" s="1"/>
  <c r="P101" i="2" l="1"/>
  <c r="T101" i="2" s="1"/>
  <c r="K102" i="2" s="1" a="1"/>
  <c r="K102" i="2" s="1"/>
  <c r="M102" i="2" s="1"/>
  <c r="O102" i="2" s="1"/>
  <c r="S102" i="2" s="1"/>
  <c r="K103" i="2" s="1" a="1"/>
  <c r="K103" i="2" s="1"/>
  <c r="M103" i="2" s="1"/>
  <c r="P102" i="2" l="1"/>
  <c r="T102" i="2" s="1"/>
  <c r="L103" i="2" s="1" a="1"/>
  <c r="L103" i="2" s="1"/>
  <c r="N103" i="2" s="1"/>
  <c r="P103" i="2" s="1"/>
  <c r="T103" i="2" s="1"/>
  <c r="L110" i="2" s="1" a="1"/>
  <c r="L110" i="2" s="1"/>
  <c r="N110" i="2" s="1"/>
  <c r="P110" i="2" s="1"/>
  <c r="T110" i="2" s="1"/>
  <c r="L111" i="2" s="1" a="1"/>
  <c r="L111" i="2" s="1"/>
  <c r="N111" i="2" s="1"/>
  <c r="O110" i="2" l="1"/>
  <c r="S110" i="2" s="1"/>
  <c r="K111" i="2" s="1" a="1"/>
  <c r="K111" i="2" s="1"/>
  <c r="M111" i="2" s="1"/>
  <c r="O111" i="2" s="1"/>
  <c r="S111" i="2" s="1"/>
  <c r="L112" i="2" s="1" a="1"/>
  <c r="L112" i="2" s="1"/>
  <c r="N112" i="2" s="1"/>
  <c r="O103" i="2"/>
  <c r="S103" i="2" s="1"/>
  <c r="K104" i="2" s="1" a="1"/>
  <c r="K104" i="2" s="1"/>
  <c r="M104" i="2" s="1"/>
  <c r="O104" i="2" s="1"/>
  <c r="S104" i="2" s="1"/>
  <c r="K105" i="2" s="1" a="1"/>
  <c r="K105" i="2" s="1"/>
  <c r="M105" i="2" s="1"/>
  <c r="P111" i="2" l="1"/>
  <c r="T111" i="2" s="1"/>
  <c r="K112" i="2" s="1" a="1"/>
  <c r="K112" i="2" s="1"/>
  <c r="M112" i="2" s="1"/>
  <c r="O112" i="2" s="1"/>
  <c r="S112" i="2" s="1"/>
  <c r="K113" i="2" s="1" a="1"/>
  <c r="K113" i="2" s="1"/>
  <c r="M113" i="2" s="1"/>
  <c r="P104" i="2"/>
  <c r="T104" i="2" s="1"/>
  <c r="L105" i="2" s="1" a="1"/>
  <c r="L105" i="2" s="1"/>
  <c r="N105" i="2" s="1"/>
  <c r="O105" i="2" s="1"/>
  <c r="S105" i="2" s="1"/>
  <c r="K106" i="2" s="1" a="1"/>
  <c r="K106" i="2" s="1"/>
  <c r="M106" i="2" s="1"/>
  <c r="P112" i="2" l="1"/>
  <c r="T112" i="2" s="1"/>
  <c r="L113" i="2" s="1" a="1"/>
  <c r="L113" i="2" s="1"/>
  <c r="N113" i="2" s="1"/>
  <c r="P113" i="2" s="1"/>
  <c r="T113" i="2" s="1"/>
  <c r="K114" i="2" s="1" a="1"/>
  <c r="K114" i="2" s="1"/>
  <c r="M114" i="2" s="1"/>
  <c r="P105" i="2"/>
  <c r="T105" i="2" s="1"/>
  <c r="L106" i="2" s="1" a="1"/>
  <c r="L106" i="2" s="1"/>
  <c r="N106" i="2" s="1"/>
  <c r="O106" i="2" s="1"/>
  <c r="S106" i="2" s="1"/>
  <c r="K107" i="2" s="1" a="1"/>
  <c r="K107" i="2" s="1"/>
  <c r="M107" i="2" s="1"/>
  <c r="O113" i="2" l="1"/>
  <c r="S113" i="2" s="1"/>
  <c r="K120" i="2" s="1" a="1"/>
  <c r="K120" i="2" s="1"/>
  <c r="M120" i="2" s="1"/>
  <c r="P120" i="2" s="1"/>
  <c r="T120" i="2" s="1"/>
  <c r="L121" i="2" s="1" a="1"/>
  <c r="L121" i="2" s="1"/>
  <c r="N121" i="2" s="1"/>
  <c r="O107" i="2"/>
  <c r="S107" i="2" s="1"/>
  <c r="K108" i="2" s="1" a="1"/>
  <c r="K108" i="2" s="1"/>
  <c r="M108" i="2" s="1"/>
  <c r="P107" i="2"/>
  <c r="T107" i="2" s="1"/>
  <c r="L108" i="2" s="1" a="1"/>
  <c r="L108" i="2" s="1"/>
  <c r="N108" i="2" s="1"/>
  <c r="P106" i="2"/>
  <c r="T106" i="2" s="1"/>
  <c r="L114" i="2" s="1" a="1"/>
  <c r="L114" i="2" s="1"/>
  <c r="N114" i="2" s="1"/>
  <c r="P114" i="2" s="1"/>
  <c r="T114" i="2" s="1"/>
  <c r="L115" i="2" s="1" a="1"/>
  <c r="L115" i="2" s="1"/>
  <c r="N115" i="2" s="1"/>
  <c r="O120" i="2" l="1"/>
  <c r="S120" i="2" s="1"/>
  <c r="K121" i="2" s="1" a="1"/>
  <c r="K121" i="2" s="1"/>
  <c r="M121" i="2" s="1"/>
  <c r="O121" i="2" s="1"/>
  <c r="S121" i="2" s="1"/>
  <c r="L122" i="2" s="1" a="1"/>
  <c r="L122" i="2" s="1"/>
  <c r="N122" i="2" s="1"/>
  <c r="P108" i="2"/>
  <c r="T108" i="2" s="1"/>
  <c r="L109" i="2" s="1" a="1"/>
  <c r="L109" i="2" s="1"/>
  <c r="N109" i="2" s="1"/>
  <c r="O108" i="2"/>
  <c r="S108" i="2" s="1"/>
  <c r="K109" i="2" s="1" a="1"/>
  <c r="K109" i="2" s="1"/>
  <c r="M109" i="2" s="1"/>
  <c r="O114" i="2"/>
  <c r="S114" i="2" s="1"/>
  <c r="K115" i="2" s="1" a="1"/>
  <c r="K115" i="2" s="1"/>
  <c r="M115" i="2" s="1"/>
  <c r="O115" i="2" s="1"/>
  <c r="S115" i="2" s="1"/>
  <c r="K116" i="2" s="1" a="1"/>
  <c r="K116" i="2" s="1"/>
  <c r="M116" i="2" s="1"/>
  <c r="P121" i="2" l="1"/>
  <c r="T121" i="2" s="1"/>
  <c r="K122" i="2" s="1" a="1"/>
  <c r="K122" i="2" s="1"/>
  <c r="M122" i="2" s="1"/>
  <c r="P122" i="2" s="1"/>
  <c r="T122" i="2" s="1"/>
  <c r="L123" i="2" s="1" a="1"/>
  <c r="L123" i="2" s="1"/>
  <c r="N123" i="2" s="1"/>
  <c r="P109" i="2"/>
  <c r="T109" i="2" s="1"/>
  <c r="L117" i="2" s="1" a="1"/>
  <c r="L117" i="2" s="1"/>
  <c r="N117" i="2" s="1"/>
  <c r="O109" i="2"/>
  <c r="S109" i="2" s="1"/>
  <c r="K255" i="2" s="1" a="1"/>
  <c r="K255" i="2" s="1"/>
  <c r="M255" i="2" s="1"/>
  <c r="P115" i="2"/>
  <c r="T115" i="2" s="1"/>
  <c r="L116" i="2" s="1" a="1"/>
  <c r="L116" i="2" s="1"/>
  <c r="N116" i="2" s="1"/>
  <c r="P116" i="2" s="1"/>
  <c r="T116" i="2" s="1"/>
  <c r="L150" i="2" s="1" a="1"/>
  <c r="L150" i="2" s="1"/>
  <c r="N150" i="2" s="1"/>
  <c r="P150" i="2" s="1"/>
  <c r="T150" i="2" s="1"/>
  <c r="L151" i="2" s="1" a="1"/>
  <c r="L151" i="2" s="1"/>
  <c r="N151" i="2" s="1"/>
  <c r="O122" i="2" l="1"/>
  <c r="S122" i="2" s="1"/>
  <c r="K123" i="2" s="1" a="1"/>
  <c r="K123" i="2" s="1"/>
  <c r="M123" i="2" s="1"/>
  <c r="O123" i="2" s="1"/>
  <c r="S123" i="2" s="1"/>
  <c r="K124" i="2" s="1" a="1"/>
  <c r="K124" i="2" s="1"/>
  <c r="M124" i="2" s="1"/>
  <c r="O150" i="2"/>
  <c r="S150" i="2" s="1"/>
  <c r="K151" i="2" s="1" a="1"/>
  <c r="K151" i="2" s="1"/>
  <c r="M151" i="2" s="1"/>
  <c r="P151" i="2" s="1"/>
  <c r="T151" i="2" s="1"/>
  <c r="L401" i="2" s="1" a="1"/>
  <c r="L401" i="2" s="1"/>
  <c r="N401" i="2" s="1"/>
  <c r="O116" i="2"/>
  <c r="S116" i="2" s="1"/>
  <c r="K117" i="2" s="1" a="1"/>
  <c r="K117" i="2" s="1"/>
  <c r="M117" i="2" s="1"/>
  <c r="O117" i="2" s="1"/>
  <c r="S117" i="2" s="1"/>
  <c r="K118" i="2" s="1" a="1"/>
  <c r="K118" i="2" s="1"/>
  <c r="M118" i="2" s="1"/>
  <c r="P123" i="2" l="1"/>
  <c r="T123" i="2" s="1"/>
  <c r="L152" i="2" s="1" a="1"/>
  <c r="L152" i="2" s="1"/>
  <c r="N152" i="2" s="1"/>
  <c r="O151" i="2"/>
  <c r="S151" i="2" s="1"/>
  <c r="K152" i="2" s="1" a="1"/>
  <c r="K152" i="2" s="1"/>
  <c r="M152" i="2" s="1"/>
  <c r="P117" i="2"/>
  <c r="T117" i="2" s="1"/>
  <c r="L118" i="2" s="1" a="1"/>
  <c r="L118" i="2" s="1"/>
  <c r="N118" i="2" s="1"/>
  <c r="P118" i="2" s="1"/>
  <c r="T118" i="2" s="1"/>
  <c r="L119" i="2" s="1" a="1"/>
  <c r="L119" i="2" s="1"/>
  <c r="N119" i="2" s="1"/>
  <c r="F54" i="1"/>
  <c r="D54" i="1" s="1"/>
  <c r="I35" i="1"/>
  <c r="H35" i="1"/>
  <c r="F10" i="1"/>
  <c r="D10" i="1" s="1"/>
  <c r="I54" i="1"/>
  <c r="I10" i="1"/>
  <c r="H10" i="1"/>
  <c r="F35" i="1"/>
  <c r="D35" i="1" s="1"/>
  <c r="H54" i="1"/>
  <c r="G54" i="1"/>
  <c r="G35" i="1"/>
  <c r="G10" i="1"/>
  <c r="P152" i="2" l="1"/>
  <c r="T152" i="2" s="1"/>
  <c r="L153" i="2" s="1" a="1"/>
  <c r="L153" i="2" s="1"/>
  <c r="N153" i="2" s="1"/>
  <c r="O152" i="2"/>
  <c r="S152" i="2" s="1"/>
  <c r="K153" i="2" s="1" a="1"/>
  <c r="K153" i="2" s="1"/>
  <c r="M153" i="2" s="1"/>
  <c r="O118" i="2"/>
  <c r="S118" i="2" s="1"/>
  <c r="K119" i="2" s="1" a="1"/>
  <c r="K119" i="2" s="1"/>
  <c r="M119" i="2" s="1"/>
  <c r="O119" i="2" s="1"/>
  <c r="S119" i="2" s="1"/>
  <c r="L124" i="2" s="1" a="1"/>
  <c r="L124" i="2" s="1"/>
  <c r="N124" i="2" s="1"/>
  <c r="P124" i="2" s="1"/>
  <c r="T124" i="2" s="1"/>
  <c r="L125" i="2" s="1" a="1"/>
  <c r="L125" i="2" s="1"/>
  <c r="N125" i="2" s="1"/>
  <c r="P153" i="2" l="1"/>
  <c r="T153" i="2" s="1"/>
  <c r="K154" i="2" s="1" a="1"/>
  <c r="K154" i="2" s="1"/>
  <c r="M154" i="2" s="1"/>
  <c r="P119" i="2"/>
  <c r="T119" i="2" s="1"/>
  <c r="L370" i="2" s="1" a="1"/>
  <c r="L370" i="2" s="1"/>
  <c r="N370" i="2" s="1"/>
  <c r="O153" i="2"/>
  <c r="S153" i="2" s="1"/>
  <c r="L154" i="2" s="1" a="1"/>
  <c r="L154" i="2" s="1"/>
  <c r="N154" i="2" s="1"/>
  <c r="O124" i="2"/>
  <c r="S124" i="2" s="1"/>
  <c r="K125" i="2" s="1" a="1"/>
  <c r="K125" i="2" s="1"/>
  <c r="M125" i="2" s="1"/>
  <c r="O125" i="2" s="1"/>
  <c r="S125" i="2" s="1"/>
  <c r="K176" i="2" s="1" a="1"/>
  <c r="K176" i="2" s="1"/>
  <c r="M176" i="2" s="1"/>
  <c r="O176" i="2" s="1"/>
  <c r="S176" i="2" s="1"/>
  <c r="K177" i="2" s="1" a="1"/>
  <c r="K177" i="2" s="1"/>
  <c r="M177" i="2" s="1"/>
  <c r="K474" i="2" a="1"/>
  <c r="K474" i="2" s="1"/>
  <c r="M474" i="2" s="1"/>
  <c r="O154" i="2" l="1"/>
  <c r="S154" i="2" s="1"/>
  <c r="K155" i="2" s="1" a="1"/>
  <c r="K155" i="2" s="1"/>
  <c r="M155" i="2" s="1"/>
  <c r="P154" i="2"/>
  <c r="T154" i="2" s="1"/>
  <c r="L155" i="2" s="1" a="1"/>
  <c r="L155" i="2" s="1"/>
  <c r="N155" i="2" s="1"/>
  <c r="P125" i="2"/>
  <c r="T125" i="2" s="1"/>
  <c r="K428" i="2" s="1" a="1"/>
  <c r="K428" i="2" s="1"/>
  <c r="M428" i="2" s="1"/>
  <c r="P176" i="2"/>
  <c r="T176" i="2" s="1"/>
  <c r="L177" i="2" s="1" a="1"/>
  <c r="L177" i="2" s="1"/>
  <c r="N177" i="2" s="1"/>
  <c r="O177" i="2" s="1"/>
  <c r="S177" i="2" s="1"/>
  <c r="K178" i="2" s="1" a="1"/>
  <c r="K178" i="2" s="1"/>
  <c r="M178" i="2" s="1"/>
  <c r="P155" i="2" l="1"/>
  <c r="T155" i="2" s="1"/>
  <c r="L156" i="2" s="1" a="1"/>
  <c r="L156" i="2" s="1"/>
  <c r="N156" i="2" s="1"/>
  <c r="P156" i="2" s="1"/>
  <c r="T156" i="2" s="1"/>
  <c r="L157" i="2" s="1" a="1"/>
  <c r="L157" i="2" s="1"/>
  <c r="N157" i="2" s="1"/>
  <c r="O155" i="2"/>
  <c r="S155" i="2" s="1"/>
  <c r="L212" i="2" s="1" a="1"/>
  <c r="L212" i="2" s="1"/>
  <c r="N212" i="2" s="1"/>
  <c r="O178" i="2"/>
  <c r="S178" i="2" s="1"/>
  <c r="K179" i="2" s="1" a="1"/>
  <c r="K179" i="2" s="1"/>
  <c r="M179" i="2" s="1"/>
  <c r="P178" i="2"/>
  <c r="T178" i="2" s="1"/>
  <c r="L179" i="2" s="1" a="1"/>
  <c r="L179" i="2" s="1"/>
  <c r="N179" i="2" s="1"/>
  <c r="P177" i="2"/>
  <c r="T177" i="2" s="1"/>
  <c r="L208" i="2" s="1" a="1"/>
  <c r="L208" i="2" s="1"/>
  <c r="N208" i="2" s="1"/>
  <c r="O156" i="2" l="1"/>
  <c r="S156" i="2" s="1"/>
  <c r="K157" i="2" s="1" a="1"/>
  <c r="K157" i="2" s="1"/>
  <c r="M157" i="2" s="1"/>
  <c r="O157" i="2" s="1"/>
  <c r="S157" i="2" s="1"/>
  <c r="L158" i="2" s="1" a="1"/>
  <c r="L158" i="2" s="1"/>
  <c r="N158" i="2" s="1"/>
  <c r="P179" i="2"/>
  <c r="T179" i="2" s="1"/>
  <c r="L431" i="2" s="1" a="1"/>
  <c r="L431" i="2" s="1"/>
  <c r="N431" i="2" s="1"/>
  <c r="O179" i="2"/>
  <c r="S179" i="2" s="1"/>
  <c r="K180" i="2" s="1" a="1"/>
  <c r="K180" i="2" s="1"/>
  <c r="M180" i="2" s="1"/>
  <c r="O180" i="2" s="1"/>
  <c r="S180" i="2" s="1"/>
  <c r="K181" i="2" s="1" a="1"/>
  <c r="K181" i="2" s="1"/>
  <c r="M181" i="2" s="1"/>
  <c r="P157" i="2" l="1"/>
  <c r="T157" i="2" s="1"/>
  <c r="K158" i="2" s="1" a="1"/>
  <c r="K158" i="2" s="1"/>
  <c r="M158" i="2" s="1"/>
  <c r="O158" i="2" s="1"/>
  <c r="S158" i="2" s="1"/>
  <c r="K159" i="2" s="1" a="1"/>
  <c r="K159" i="2" s="1"/>
  <c r="M159" i="2" s="1"/>
  <c r="P180" i="2"/>
  <c r="T180" i="2" s="1"/>
  <c r="L181" i="2" s="1" a="1"/>
  <c r="L181" i="2" s="1"/>
  <c r="N181" i="2" s="1"/>
  <c r="O181" i="2" s="1"/>
  <c r="S181" i="2" s="1"/>
  <c r="K310" i="2" s="1" a="1"/>
  <c r="K310" i="2" s="1"/>
  <c r="M310" i="2" s="1"/>
  <c r="P158" i="2" l="1"/>
  <c r="T158" i="2" s="1"/>
  <c r="L159" i="2" s="1" a="1"/>
  <c r="L159" i="2" s="1"/>
  <c r="N159" i="2" s="1"/>
  <c r="P159" i="2" s="1"/>
  <c r="T159" i="2" s="1"/>
  <c r="K253" i="2" s="1" a="1"/>
  <c r="K253" i="2" s="1"/>
  <c r="M253" i="2" s="1"/>
  <c r="P181" i="2"/>
  <c r="T181" i="2" s="1"/>
  <c r="L182" i="2" s="1" a="1"/>
  <c r="L182" i="2" s="1"/>
  <c r="N182" i="2" s="1"/>
  <c r="P182" i="2" s="1"/>
  <c r="T182" i="2" s="1"/>
  <c r="L183" i="2" s="1" a="1"/>
  <c r="L183" i="2" s="1"/>
  <c r="N183" i="2" s="1"/>
  <c r="O159" i="2" l="1"/>
  <c r="S159" i="2" s="1"/>
  <c r="L320" i="2" s="1" a="1"/>
  <c r="L320" i="2" s="1"/>
  <c r="N320" i="2" s="1"/>
  <c r="O182" i="2"/>
  <c r="S182" i="2" s="1"/>
  <c r="K183" i="2" s="1" a="1"/>
  <c r="K183" i="2" s="1"/>
  <c r="M183" i="2" s="1"/>
  <c r="P183" i="2" s="1"/>
  <c r="T183" i="2" s="1"/>
  <c r="L188" i="2" s="1" a="1"/>
  <c r="L188" i="2" s="1"/>
  <c r="N188" i="2" s="1"/>
  <c r="P188" i="2" s="1"/>
  <c r="T188" i="2" s="1"/>
  <c r="L189" i="2" s="1" a="1"/>
  <c r="L189" i="2" s="1"/>
  <c r="N189" i="2" s="1"/>
  <c r="O183" i="2" l="1"/>
  <c r="S183" i="2" s="1"/>
  <c r="K198" i="2" s="1" a="1"/>
  <c r="K198" i="2" s="1"/>
  <c r="M198" i="2" s="1"/>
  <c r="O198" i="2" s="1"/>
  <c r="S198" i="2" s="1"/>
  <c r="K199" i="2" s="1" a="1"/>
  <c r="K199" i="2" s="1"/>
  <c r="M199" i="2" s="1"/>
  <c r="O188" i="2"/>
  <c r="S188" i="2" s="1"/>
  <c r="K189" i="2" s="1" a="1"/>
  <c r="K189" i="2" s="1"/>
  <c r="M189" i="2" s="1"/>
  <c r="O189" i="2" s="1"/>
  <c r="S189" i="2" s="1"/>
  <c r="K208" i="2" s="1" a="1"/>
  <c r="K208" i="2" s="1"/>
  <c r="M208" i="2" s="1"/>
  <c r="O208" i="2" s="1"/>
  <c r="S208" i="2" s="1"/>
  <c r="K209" i="2" s="1" a="1"/>
  <c r="K209" i="2" s="1"/>
  <c r="M209" i="2" s="1"/>
  <c r="P208" i="2" l="1"/>
  <c r="T208" i="2" s="1"/>
  <c r="L209" i="2" s="1" a="1"/>
  <c r="L209" i="2" s="1"/>
  <c r="N209" i="2" s="1"/>
  <c r="P209" i="2" s="1"/>
  <c r="T209" i="2" s="1"/>
  <c r="L294" i="2" s="1" a="1"/>
  <c r="L294" i="2" s="1"/>
  <c r="N294" i="2" s="1"/>
  <c r="P198" i="2"/>
  <c r="T198" i="2" s="1"/>
  <c r="L199" i="2" s="1" a="1"/>
  <c r="L199" i="2" s="1"/>
  <c r="N199" i="2" s="1"/>
  <c r="O199" i="2" s="1"/>
  <c r="S199" i="2" s="1"/>
  <c r="K200" i="2" s="1" a="1"/>
  <c r="K200" i="2" s="1"/>
  <c r="M200" i="2" s="1"/>
  <c r="P189" i="2"/>
  <c r="T189" i="2" s="1"/>
  <c r="L190" i="2" s="1" a="1"/>
  <c r="L190" i="2" s="1"/>
  <c r="N190" i="2" s="1"/>
  <c r="O190" i="2" s="1"/>
  <c r="S190" i="2" s="1"/>
  <c r="K191" i="2" s="1" a="1"/>
  <c r="K191" i="2" s="1"/>
  <c r="M191" i="2" s="1"/>
  <c r="P199" i="2" l="1"/>
  <c r="T199" i="2" s="1"/>
  <c r="L291" i="2" s="1" a="1"/>
  <c r="L291" i="2" s="1"/>
  <c r="N291" i="2" s="1"/>
  <c r="O209" i="2"/>
  <c r="S209" i="2" s="1"/>
  <c r="K427" i="2" s="1" a="1"/>
  <c r="K427" i="2" s="1"/>
  <c r="M427" i="2" s="1"/>
  <c r="P190" i="2"/>
  <c r="T190" i="2" s="1"/>
  <c r="L191" i="2" s="1" a="1"/>
  <c r="L191" i="2" s="1"/>
  <c r="N191" i="2" s="1"/>
  <c r="O191" i="2" l="1"/>
  <c r="S191" i="2" s="1"/>
  <c r="K281" i="2" s="1" a="1"/>
  <c r="K281" i="2" s="1"/>
  <c r="M281" i="2" s="1"/>
  <c r="P191" i="2"/>
  <c r="T191" i="2" s="1"/>
  <c r="L192" i="2" s="1" a="1"/>
  <c r="L192" i="2" s="1"/>
  <c r="N192" i="2" s="1"/>
  <c r="P192" i="2" l="1"/>
  <c r="T192" i="2" s="1"/>
  <c r="L193" i="2" s="1" a="1"/>
  <c r="L193" i="2" s="1"/>
  <c r="N193" i="2" s="1"/>
  <c r="O192" i="2"/>
  <c r="S192" i="2" s="1"/>
  <c r="K193" i="2" s="1" a="1"/>
  <c r="K193" i="2" s="1"/>
  <c r="M193" i="2" s="1"/>
  <c r="O281" i="2"/>
  <c r="S281" i="2" s="1"/>
  <c r="K282" i="2" s="1" a="1"/>
  <c r="K282" i="2" s="1"/>
  <c r="M282" i="2" s="1"/>
  <c r="P281" i="2"/>
  <c r="T281" i="2" s="1"/>
  <c r="L285" i="2" s="1" a="1"/>
  <c r="L285" i="2" s="1"/>
  <c r="N285" i="2" s="1"/>
  <c r="O193" i="2" l="1"/>
  <c r="S193" i="2" s="1"/>
  <c r="K194" i="2" s="1" a="1"/>
  <c r="K194" i="2" s="1"/>
  <c r="M194" i="2" s="1"/>
  <c r="O194" i="2" s="1"/>
  <c r="S194" i="2" s="1"/>
  <c r="K195" i="2" s="1" a="1"/>
  <c r="K195" i="2" s="1"/>
  <c r="M195" i="2" s="1"/>
  <c r="O282" i="2"/>
  <c r="S282" i="2" s="1"/>
  <c r="K283" i="2" s="1" a="1"/>
  <c r="K283" i="2" s="1"/>
  <c r="M283" i="2" s="1"/>
  <c r="P282" i="2"/>
  <c r="T282" i="2" s="1"/>
  <c r="L286" i="2" s="1" a="1"/>
  <c r="L286" i="2" s="1"/>
  <c r="N286" i="2" s="1"/>
  <c r="P193" i="2"/>
  <c r="T193" i="2" s="1"/>
  <c r="L210" i="2" s="1" a="1"/>
  <c r="L210" i="2" s="1"/>
  <c r="N210" i="2" s="1"/>
  <c r="P194" i="2" l="1"/>
  <c r="T194" i="2" s="1"/>
  <c r="L195" i="2" s="1" a="1"/>
  <c r="L195" i="2" s="1"/>
  <c r="N195" i="2" s="1"/>
  <c r="O195" i="2" s="1"/>
  <c r="S195" i="2" s="1"/>
  <c r="K196" i="2" s="1" a="1"/>
  <c r="K196" i="2" s="1"/>
  <c r="M196" i="2" s="1"/>
  <c r="O196" i="2" s="1"/>
  <c r="S196" i="2" s="1"/>
  <c r="K197" i="2" s="1" a="1"/>
  <c r="K197" i="2" s="1"/>
  <c r="M197" i="2" s="1"/>
  <c r="P210" i="2"/>
  <c r="T210" i="2" s="1"/>
  <c r="L211" i="2" s="1" a="1"/>
  <c r="L211" i="2" s="1"/>
  <c r="N211" i="2" s="1"/>
  <c r="O210" i="2"/>
  <c r="S210" i="2" s="1"/>
  <c r="K211" i="2" s="1" a="1"/>
  <c r="K211" i="2" s="1"/>
  <c r="M211" i="2" s="1"/>
  <c r="P283" i="2"/>
  <c r="T283" i="2" s="1"/>
  <c r="L287" i="2" s="1" a="1"/>
  <c r="L287" i="2" s="1"/>
  <c r="N287" i="2" s="1"/>
  <c r="O283" i="2"/>
  <c r="S283" i="2" s="1"/>
  <c r="K284" i="2" s="1" a="1"/>
  <c r="K284" i="2" s="1"/>
  <c r="M284" i="2" s="1"/>
  <c r="P195" i="2" l="1"/>
  <c r="T195" i="2" s="1"/>
  <c r="L200" i="2" s="1" a="1"/>
  <c r="L200" i="2" s="1"/>
  <c r="N200" i="2" s="1"/>
  <c r="O200" i="2" s="1"/>
  <c r="S200" i="2" s="1"/>
  <c r="K201" i="2" s="1" a="1"/>
  <c r="K201" i="2" s="1"/>
  <c r="M201" i="2" s="1"/>
  <c r="O211" i="2"/>
  <c r="S211" i="2" s="1"/>
  <c r="K212" i="2" s="1" a="1"/>
  <c r="K212" i="2" s="1"/>
  <c r="M212" i="2" s="1"/>
  <c r="O212" i="2" s="1"/>
  <c r="S212" i="2" s="1"/>
  <c r="K213" i="2" s="1" a="1"/>
  <c r="K213" i="2" s="1"/>
  <c r="M213" i="2" s="1"/>
  <c r="P196" i="2"/>
  <c r="T196" i="2" s="1"/>
  <c r="L197" i="2" s="1" a="1"/>
  <c r="L197" i="2" s="1"/>
  <c r="N197" i="2" s="1"/>
  <c r="P197" i="2" s="1"/>
  <c r="T197" i="2" s="1"/>
  <c r="L202" i="2" s="1" a="1"/>
  <c r="L202" i="2" s="1"/>
  <c r="N202" i="2" s="1"/>
  <c r="P211" i="2"/>
  <c r="T211" i="2" s="1"/>
  <c r="L214" i="2" s="1" a="1"/>
  <c r="L214" i="2" s="1"/>
  <c r="N214" i="2" s="1"/>
  <c r="P200" i="2" l="1"/>
  <c r="T200" i="2" s="1"/>
  <c r="L201" i="2" s="1" a="1"/>
  <c r="L201" i="2" s="1"/>
  <c r="N201" i="2" s="1"/>
  <c r="O201" i="2" s="1"/>
  <c r="S201" i="2" s="1"/>
  <c r="L233" i="2" s="1" a="1"/>
  <c r="L233" i="2" s="1"/>
  <c r="N233" i="2" s="1"/>
  <c r="O233" i="2" s="1"/>
  <c r="S233" i="2" s="1"/>
  <c r="K234" i="2" s="1" a="1"/>
  <c r="K234" i="2" s="1"/>
  <c r="M234" i="2" s="1"/>
  <c r="P212" i="2"/>
  <c r="T212" i="2" s="1"/>
  <c r="L213" i="2" s="1" a="1"/>
  <c r="L213" i="2" s="1"/>
  <c r="N213" i="2" s="1"/>
  <c r="O213" i="2" s="1"/>
  <c r="S213" i="2" s="1"/>
  <c r="K235" i="2" s="1" a="1"/>
  <c r="K235" i="2" s="1"/>
  <c r="M235" i="2" s="1"/>
  <c r="O235" i="2" s="1"/>
  <c r="S235" i="2" s="1"/>
  <c r="K236" i="2" s="1" a="1"/>
  <c r="K236" i="2" s="1"/>
  <c r="M236" i="2" s="1"/>
  <c r="O197" i="2"/>
  <c r="S197" i="2" s="1"/>
  <c r="L322" i="2" s="1" a="1"/>
  <c r="L322" i="2" s="1"/>
  <c r="N322" i="2" s="1"/>
  <c r="P202" i="2"/>
  <c r="T202" i="2" s="1"/>
  <c r="L203" i="2" s="1" a="1"/>
  <c r="L203" i="2" s="1"/>
  <c r="N203" i="2" s="1"/>
  <c r="O202" i="2"/>
  <c r="S202" i="2" s="1"/>
  <c r="K203" i="2" s="1" a="1"/>
  <c r="K203" i="2" s="1"/>
  <c r="M203" i="2" s="1"/>
  <c r="P201" i="2" l="1"/>
  <c r="T201" i="2" s="1"/>
  <c r="L292" i="2" s="1" a="1"/>
  <c r="L292" i="2" s="1"/>
  <c r="N292" i="2" s="1"/>
  <c r="P213" i="2"/>
  <c r="T213" i="2" s="1"/>
  <c r="K214" i="2" s="1" a="1"/>
  <c r="K214" i="2" s="1"/>
  <c r="M214" i="2" s="1"/>
  <c r="O214" i="2" s="1"/>
  <c r="S214" i="2" s="1"/>
  <c r="K215" i="2" s="1" a="1"/>
  <c r="K215" i="2" s="1"/>
  <c r="M215" i="2" s="1"/>
  <c r="P235" i="2"/>
  <c r="T235" i="2" s="1"/>
  <c r="L236" i="2" s="1" a="1"/>
  <c r="L236" i="2" s="1"/>
  <c r="N236" i="2" s="1"/>
  <c r="O236" i="2" s="1"/>
  <c r="S236" i="2" s="1"/>
  <c r="K276" i="2" s="1" a="1"/>
  <c r="K276" i="2" s="1"/>
  <c r="M276" i="2" s="1"/>
  <c r="P233" i="2"/>
  <c r="T233" i="2" s="1"/>
  <c r="L234" i="2" s="1" a="1"/>
  <c r="L234" i="2" s="1"/>
  <c r="N234" i="2" s="1"/>
  <c r="O234" i="2" s="1"/>
  <c r="S234" i="2" s="1"/>
  <c r="L239" i="2" s="1" a="1"/>
  <c r="L239" i="2" s="1"/>
  <c r="N239" i="2" s="1"/>
  <c r="O203" i="2"/>
  <c r="S203" i="2" s="1"/>
  <c r="K425" i="2" s="1" a="1"/>
  <c r="K425" i="2" s="1"/>
  <c r="M425" i="2" s="1"/>
  <c r="O425" i="2" s="1"/>
  <c r="S425" i="2" s="1"/>
  <c r="K431" i="2" s="1" a="1"/>
  <c r="K431" i="2" s="1"/>
  <c r="M431" i="2" s="1"/>
  <c r="P203" i="2"/>
  <c r="T203" i="2" s="1"/>
  <c r="L289" i="2" s="1" a="1"/>
  <c r="L289" i="2" s="1"/>
  <c r="N289" i="2" s="1"/>
  <c r="P214" i="2" l="1"/>
  <c r="T214" i="2" s="1"/>
  <c r="L215" i="2" s="1" a="1"/>
  <c r="L215" i="2" s="1"/>
  <c r="N215" i="2" s="1"/>
  <c r="O215" i="2" s="1"/>
  <c r="S215" i="2" s="1"/>
  <c r="K251" i="2" s="1" a="1"/>
  <c r="K251" i="2" s="1"/>
  <c r="M251" i="2" s="1"/>
  <c r="P236" i="2"/>
  <c r="T236" i="2" s="1"/>
  <c r="L237" i="2" s="1" a="1"/>
  <c r="L237" i="2" s="1"/>
  <c r="N237" i="2" s="1"/>
  <c r="P237" i="2" s="1"/>
  <c r="T237" i="2" s="1"/>
  <c r="L238" i="2" s="1" a="1"/>
  <c r="L238" i="2" s="1"/>
  <c r="N238" i="2" s="1"/>
  <c r="P234" i="2"/>
  <c r="T234" i="2" s="1"/>
  <c r="L321" i="2" s="1" a="1"/>
  <c r="L321" i="2" s="1"/>
  <c r="N321" i="2" s="1"/>
  <c r="P425" i="2"/>
  <c r="T425" i="2" s="1"/>
  <c r="L426" i="2" s="1" a="1"/>
  <c r="L426" i="2" s="1"/>
  <c r="N426" i="2" s="1"/>
  <c r="O431" i="2"/>
  <c r="S431" i="2" s="1"/>
  <c r="K437" i="2" s="1" a="1"/>
  <c r="K437" i="2" s="1"/>
  <c r="M437" i="2" s="1"/>
  <c r="P431" i="2"/>
  <c r="T431" i="2" s="1"/>
  <c r="L432" i="2" s="1" a="1"/>
  <c r="L432" i="2" s="1"/>
  <c r="N432" i="2" s="1"/>
  <c r="P215" i="2" l="1"/>
  <c r="T215" i="2" s="1"/>
  <c r="L259" i="2" s="1" a="1"/>
  <c r="L259" i="2" s="1"/>
  <c r="N259" i="2" s="1"/>
  <c r="O237" i="2"/>
  <c r="S237" i="2" s="1"/>
  <c r="K238" i="2" s="1" a="1"/>
  <c r="K238" i="2" s="1"/>
  <c r="M238" i="2" s="1"/>
  <c r="P238" i="2" s="1"/>
  <c r="T238" i="2" s="1"/>
  <c r="L241" i="2" s="1" a="1"/>
  <c r="L241" i="2" s="1"/>
  <c r="N241" i="2" s="1"/>
  <c r="O238" i="2" l="1"/>
  <c r="S238" i="2" s="1"/>
  <c r="K239" i="2" s="1" a="1"/>
  <c r="K239" i="2" s="1"/>
  <c r="M239" i="2" s="1"/>
  <c r="P239" i="2" s="1"/>
  <c r="T239" i="2" s="1"/>
  <c r="L240" i="2" s="1" a="1"/>
  <c r="L240" i="2" s="1"/>
  <c r="N240" i="2" s="1"/>
  <c r="P241" i="2"/>
  <c r="T241" i="2" s="1"/>
  <c r="L242" i="2" s="1" a="1"/>
  <c r="L242" i="2" s="1"/>
  <c r="N242" i="2" s="1"/>
  <c r="O241" i="2"/>
  <c r="S241" i="2" s="1"/>
  <c r="K242" i="2" s="1" a="1"/>
  <c r="K242" i="2" s="1"/>
  <c r="M242" i="2" s="1"/>
  <c r="O239" i="2" l="1"/>
  <c r="S239" i="2" s="1"/>
  <c r="K240" i="2" s="1" a="1"/>
  <c r="K240" i="2" s="1"/>
  <c r="M240" i="2" s="1"/>
  <c r="P240" i="2" s="1"/>
  <c r="T240" i="2" s="1"/>
  <c r="L308" i="2" s="1" a="1"/>
  <c r="L308" i="2" s="1"/>
  <c r="N308" i="2" s="1"/>
  <c r="O242" i="2"/>
  <c r="S242" i="2" s="1"/>
  <c r="L245" i="2" s="1" a="1"/>
  <c r="L245" i="2" s="1"/>
  <c r="N245" i="2" s="1"/>
  <c r="P245" i="2" s="1"/>
  <c r="T245" i="2" s="1"/>
  <c r="L246" i="2" s="1" a="1"/>
  <c r="L246" i="2" s="1"/>
  <c r="N246" i="2" s="1"/>
  <c r="P242" i="2"/>
  <c r="T242" i="2" s="1"/>
  <c r="L251" i="2" s="1" a="1"/>
  <c r="L251" i="2" s="1"/>
  <c r="N251" i="2" s="1"/>
  <c r="P251" i="2" s="1"/>
  <c r="T251" i="2" s="1"/>
  <c r="L252" i="2" s="1" a="1"/>
  <c r="L252" i="2" s="1"/>
  <c r="N252" i="2" s="1"/>
  <c r="O240" i="2" l="1"/>
  <c r="S240" i="2" s="1"/>
  <c r="K243" i="2" s="1" a="1"/>
  <c r="K243" i="2" s="1"/>
  <c r="M243" i="2" s="1"/>
  <c r="P243" i="2" s="1"/>
  <c r="T243" i="2" s="1"/>
  <c r="L244" i="2" s="1" a="1"/>
  <c r="L244" i="2" s="1"/>
  <c r="N244" i="2" s="1"/>
  <c r="O245" i="2"/>
  <c r="S245" i="2" s="1"/>
  <c r="K246" i="2" s="1" a="1"/>
  <c r="K246" i="2" s="1"/>
  <c r="M246" i="2" s="1"/>
  <c r="O246" i="2" s="1"/>
  <c r="S246" i="2" s="1"/>
  <c r="K247" i="2" s="1" a="1"/>
  <c r="K247" i="2" s="1"/>
  <c r="M247" i="2" s="1"/>
  <c r="O251" i="2"/>
  <c r="S251" i="2" s="1"/>
  <c r="K252" i="2" s="1" a="1"/>
  <c r="K252" i="2" s="1"/>
  <c r="M252" i="2" s="1"/>
  <c r="O252" i="2" s="1"/>
  <c r="S252" i="2" s="1"/>
  <c r="L268" i="2" s="1" a="1"/>
  <c r="L268" i="2" s="1"/>
  <c r="N268" i="2" s="1"/>
  <c r="P268" i="2" s="1"/>
  <c r="T268" i="2" s="1"/>
  <c r="L269" i="2" s="1" a="1"/>
  <c r="L269" i="2" s="1"/>
  <c r="N269" i="2" s="1"/>
  <c r="O243" i="2" l="1"/>
  <c r="S243" i="2" s="1"/>
  <c r="K244" i="2" s="1" a="1"/>
  <c r="K244" i="2" s="1"/>
  <c r="M244" i="2" s="1"/>
  <c r="O244" i="2" s="1"/>
  <c r="S244" i="2" s="1"/>
  <c r="L247" i="2" s="1" a="1"/>
  <c r="L247" i="2" s="1"/>
  <c r="N247" i="2" s="1"/>
  <c r="P246" i="2"/>
  <c r="T246" i="2" s="1"/>
  <c r="K257" i="2" s="1" a="1"/>
  <c r="K257" i="2" s="1"/>
  <c r="M257" i="2" s="1"/>
  <c r="P252" i="2"/>
  <c r="T252" i="2" s="1"/>
  <c r="L253" i="2" s="1" a="1"/>
  <c r="L253" i="2" s="1"/>
  <c r="N253" i="2" s="1"/>
  <c r="P253" i="2" s="1"/>
  <c r="T253" i="2" s="1"/>
  <c r="L254" i="2" s="1" a="1"/>
  <c r="L254" i="2" s="1"/>
  <c r="N254" i="2" s="1"/>
  <c r="O268" i="2"/>
  <c r="S268" i="2" s="1"/>
  <c r="K269" i="2" s="1" a="1"/>
  <c r="K269" i="2" s="1"/>
  <c r="M269" i="2" s="1"/>
  <c r="O269" i="2" s="1"/>
  <c r="S269" i="2" s="1"/>
  <c r="K295" i="2" s="1" a="1"/>
  <c r="K295" i="2" s="1"/>
  <c r="M295" i="2" s="1"/>
  <c r="O295" i="2" s="1"/>
  <c r="S295" i="2" s="1"/>
  <c r="K296" i="2" s="1" a="1"/>
  <c r="K296" i="2" s="1"/>
  <c r="M296" i="2" s="1"/>
  <c r="P244" i="2" l="1"/>
  <c r="T244" i="2" s="1"/>
  <c r="L270" i="2" s="1" a="1"/>
  <c r="L270" i="2" s="1"/>
  <c r="N270" i="2" s="1"/>
  <c r="P269" i="2"/>
  <c r="T269" i="2" s="1"/>
  <c r="L474" i="2" s="1" a="1"/>
  <c r="L474" i="2" s="1"/>
  <c r="N474" i="2" s="1"/>
  <c r="O474" i="2" s="1"/>
  <c r="S474" i="2" s="1"/>
  <c r="K476" i="2" s="1" a="1"/>
  <c r="K476" i="2" s="1"/>
  <c r="M476" i="2" s="1"/>
  <c r="O253" i="2"/>
  <c r="S253" i="2" s="1"/>
  <c r="K254" i="2" s="1" a="1"/>
  <c r="K254" i="2" s="1"/>
  <c r="M254" i="2" s="1"/>
  <c r="O254" i="2" s="1"/>
  <c r="S254" i="2" s="1"/>
  <c r="K446" i="2" s="1" a="1"/>
  <c r="K446" i="2" s="1"/>
  <c r="M446" i="2" s="1"/>
  <c r="P295" i="2"/>
  <c r="T295" i="2" s="1"/>
  <c r="L306" i="2" s="1" a="1"/>
  <c r="L306" i="2" s="1"/>
  <c r="N306" i="2" s="1"/>
  <c r="P247" i="2"/>
  <c r="T247" i="2" s="1"/>
  <c r="L248" i="2" s="1" a="1"/>
  <c r="L248" i="2" s="1"/>
  <c r="N248" i="2" s="1"/>
  <c r="O247" i="2"/>
  <c r="S247" i="2" s="1"/>
  <c r="K248" i="2" s="1" a="1"/>
  <c r="K248" i="2" s="1"/>
  <c r="M248" i="2" s="1"/>
  <c r="P296" i="2"/>
  <c r="T296" i="2" s="1"/>
  <c r="L508" i="2" s="1" a="1"/>
  <c r="L508" i="2" s="1"/>
  <c r="N508" i="2" s="1"/>
  <c r="O296" i="2"/>
  <c r="S296" i="2" s="1"/>
  <c r="K297" i="2" s="1" a="1"/>
  <c r="K297" i="2" s="1"/>
  <c r="M297" i="2" s="1"/>
  <c r="P474" i="2" l="1"/>
  <c r="T474" i="2" s="1"/>
  <c r="K481" i="2" s="1" a="1"/>
  <c r="K481" i="2" s="1"/>
  <c r="M481" i="2" s="1"/>
  <c r="P254" i="2"/>
  <c r="T254" i="2" s="1"/>
  <c r="L255" i="2" s="1" a="1"/>
  <c r="L255" i="2" s="1"/>
  <c r="N255" i="2" s="1"/>
  <c r="P255" i="2" s="1"/>
  <c r="T255" i="2" s="1"/>
  <c r="L256" i="2" s="1" a="1"/>
  <c r="L256" i="2" s="1"/>
  <c r="N256" i="2" s="1"/>
  <c r="O248" i="2"/>
  <c r="S248" i="2" s="1"/>
  <c r="K263" i="2" s="1" a="1"/>
  <c r="K263" i="2" s="1"/>
  <c r="M263" i="2" s="1"/>
  <c r="P248" i="2"/>
  <c r="T248" i="2" s="1"/>
  <c r="K259" i="2" s="1" a="1"/>
  <c r="K259" i="2" s="1"/>
  <c r="M259" i="2" s="1"/>
  <c r="O255" i="2" l="1"/>
  <c r="S255" i="2" s="1"/>
  <c r="K256" i="2" s="1" a="1"/>
  <c r="K256" i="2" s="1"/>
  <c r="M256" i="2" s="1"/>
  <c r="O256" i="2" s="1"/>
  <c r="S256" i="2" s="1"/>
  <c r="L263" i="2" s="1" a="1"/>
  <c r="L263" i="2" s="1"/>
  <c r="N263" i="2" s="1"/>
  <c r="P263" i="2" s="1"/>
  <c r="T263" i="2" s="1"/>
  <c r="L264" i="2" s="1" a="1"/>
  <c r="L264" i="2" s="1"/>
  <c r="N264" i="2" s="1"/>
  <c r="P259" i="2"/>
  <c r="T259" i="2" s="1"/>
  <c r="L260" i="2" s="1" a="1"/>
  <c r="L260" i="2" s="1"/>
  <c r="N260" i="2" s="1"/>
  <c r="O259" i="2"/>
  <c r="S259" i="2" s="1"/>
  <c r="K260" i="2" s="1" a="1"/>
  <c r="K260" i="2" s="1"/>
  <c r="M260" i="2" s="1"/>
  <c r="O260" i="2" l="1"/>
  <c r="S260" i="2" s="1"/>
  <c r="K274" i="2" s="1" a="1"/>
  <c r="K274" i="2" s="1"/>
  <c r="M274" i="2" s="1"/>
  <c r="P256" i="2"/>
  <c r="T256" i="2" s="1"/>
  <c r="L257" i="2" s="1" a="1"/>
  <c r="L257" i="2" s="1"/>
  <c r="N257" i="2" s="1"/>
  <c r="P257" i="2" s="1"/>
  <c r="T257" i="2" s="1"/>
  <c r="L258" i="2" s="1" a="1"/>
  <c r="L258" i="2" s="1"/>
  <c r="N258" i="2" s="1"/>
  <c r="O263" i="2"/>
  <c r="S263" i="2" s="1"/>
  <c r="K264" i="2" s="1" a="1"/>
  <c r="K264" i="2" s="1"/>
  <c r="M264" i="2" s="1"/>
  <c r="O264" i="2" s="1"/>
  <c r="S264" i="2" s="1"/>
  <c r="K265" i="2" s="1" a="1"/>
  <c r="K265" i="2" s="1"/>
  <c r="M265" i="2" s="1"/>
  <c r="P260" i="2"/>
  <c r="T260" i="2" s="1"/>
  <c r="L261" i="2" s="1" a="1"/>
  <c r="L261" i="2" s="1"/>
  <c r="N261" i="2" s="1"/>
  <c r="O257" i="2" l="1"/>
  <c r="S257" i="2" s="1"/>
  <c r="K258" i="2" s="1" a="1"/>
  <c r="K258" i="2" s="1"/>
  <c r="M258" i="2" s="1"/>
  <c r="O258" i="2" s="1"/>
  <c r="S258" i="2" s="1"/>
  <c r="K261" i="2" s="1" a="1"/>
  <c r="K261" i="2" s="1"/>
  <c r="M261" i="2" s="1"/>
  <c r="O261" i="2" s="1"/>
  <c r="S261" i="2" s="1"/>
  <c r="K262" i="2" s="1" a="1"/>
  <c r="K262" i="2" s="1"/>
  <c r="M262" i="2" s="1"/>
  <c r="P264" i="2"/>
  <c r="T264" i="2" s="1"/>
  <c r="L272" i="2" s="1" a="1"/>
  <c r="L272" i="2" s="1"/>
  <c r="N272" i="2" s="1"/>
  <c r="P258" i="2" l="1"/>
  <c r="T258" i="2" s="1"/>
  <c r="L327" i="2" s="1" a="1"/>
  <c r="L327" i="2" s="1"/>
  <c r="N327" i="2" s="1"/>
  <c r="P261" i="2"/>
  <c r="T261" i="2" s="1"/>
  <c r="L262" i="2" s="1" a="1"/>
  <c r="L262" i="2" s="1"/>
  <c r="N262" i="2" s="1"/>
  <c r="P262" i="2" s="1"/>
  <c r="T262" i="2" s="1"/>
  <c r="L265" i="2" s="1" a="1"/>
  <c r="L265" i="2" s="1"/>
  <c r="N265" i="2" s="1"/>
  <c r="P265" i="2" s="1"/>
  <c r="T265" i="2" s="1"/>
  <c r="L266" i="2" s="1" a="1"/>
  <c r="L266" i="2" s="1"/>
  <c r="N266" i="2" s="1"/>
  <c r="O262" i="2" l="1"/>
  <c r="S262" i="2" s="1"/>
  <c r="K270" i="2" s="1" a="1"/>
  <c r="K270" i="2" s="1"/>
  <c r="M270" i="2" s="1"/>
  <c r="O270" i="2" s="1"/>
  <c r="S270" i="2" s="1"/>
  <c r="K271" i="2" s="1" a="1"/>
  <c r="K271" i="2" s="1"/>
  <c r="M271" i="2" s="1"/>
  <c r="O265" i="2"/>
  <c r="S265" i="2" s="1"/>
  <c r="K266" i="2" s="1" a="1"/>
  <c r="K266" i="2" s="1"/>
  <c r="M266" i="2" s="1"/>
  <c r="O266" i="2" s="1"/>
  <c r="S266" i="2" s="1"/>
  <c r="K267" i="2" s="1" a="1"/>
  <c r="K267" i="2" s="1"/>
  <c r="M267" i="2" s="1"/>
  <c r="P270" i="2" l="1"/>
  <c r="T270" i="2" s="1"/>
  <c r="L271" i="2" s="1" a="1"/>
  <c r="L271" i="2" s="1"/>
  <c r="N271" i="2" s="1"/>
  <c r="P271" i="2" s="1"/>
  <c r="T271" i="2" s="1"/>
  <c r="L279" i="2" s="1" a="1"/>
  <c r="L279" i="2" s="1"/>
  <c r="N279" i="2" s="1"/>
  <c r="P279" i="2" s="1"/>
  <c r="T279" i="2" s="1"/>
  <c r="L284" i="2" s="1" a="1"/>
  <c r="L284" i="2" s="1"/>
  <c r="N284" i="2" s="1"/>
  <c r="P266" i="2"/>
  <c r="T266" i="2" s="1"/>
  <c r="L267" i="2" s="1" a="1"/>
  <c r="L267" i="2" s="1"/>
  <c r="N267" i="2" s="1"/>
  <c r="P267" i="2" s="1"/>
  <c r="T267" i="2" s="1"/>
  <c r="L344" i="2" s="1" a="1"/>
  <c r="L344" i="2" s="1"/>
  <c r="N344" i="2" s="1"/>
  <c r="O271" i="2" l="1"/>
  <c r="S271" i="2" s="1"/>
  <c r="K272" i="2" s="1" a="1"/>
  <c r="K272" i="2" s="1"/>
  <c r="M272" i="2" s="1"/>
  <c r="O272" i="2" s="1"/>
  <c r="S272" i="2" s="1"/>
  <c r="K273" i="2" s="1" a="1"/>
  <c r="K273" i="2" s="1"/>
  <c r="M273" i="2" s="1"/>
  <c r="O267" i="2"/>
  <c r="S267" i="2" s="1"/>
  <c r="K317" i="2" s="1" a="1"/>
  <c r="K317" i="2" s="1"/>
  <c r="M317" i="2" s="1"/>
  <c r="O279" i="2"/>
  <c r="S279" i="2" s="1"/>
  <c r="K280" i="2" s="1" a="1"/>
  <c r="K280" i="2" s="1"/>
  <c r="M280" i="2" s="1"/>
  <c r="O280" i="2" s="1"/>
  <c r="S280" i="2" s="1"/>
  <c r="K285" i="2" s="1" a="1"/>
  <c r="K285" i="2" s="1"/>
  <c r="M285" i="2" s="1"/>
  <c r="P284" i="2"/>
  <c r="T284" i="2" s="1"/>
  <c r="L290" i="2" s="1" a="1"/>
  <c r="L290" i="2" s="1"/>
  <c r="N290" i="2" s="1"/>
  <c r="O284" i="2"/>
  <c r="S284" i="2" s="1"/>
  <c r="K426" i="2" s="1" a="1"/>
  <c r="K426" i="2" s="1"/>
  <c r="M426" i="2" s="1"/>
  <c r="P272" i="2" l="1"/>
  <c r="T272" i="2" s="1"/>
  <c r="L273" i="2" s="1" a="1"/>
  <c r="L273" i="2" s="1"/>
  <c r="N273" i="2" s="1"/>
  <c r="P273" i="2" s="1"/>
  <c r="T273" i="2" s="1"/>
  <c r="L274" i="2" s="1" a="1"/>
  <c r="L274" i="2" s="1"/>
  <c r="N274" i="2" s="1"/>
  <c r="P274" i="2" s="1"/>
  <c r="T274" i="2" s="1"/>
  <c r="L275" i="2" s="1" a="1"/>
  <c r="L275" i="2" s="1"/>
  <c r="N275" i="2" s="1"/>
  <c r="P280" i="2"/>
  <c r="T280" i="2" s="1"/>
  <c r="L293" i="2" s="1" a="1"/>
  <c r="L293" i="2" s="1"/>
  <c r="N293" i="2" s="1"/>
  <c r="O426" i="2"/>
  <c r="S426" i="2" s="1"/>
  <c r="K432" i="2" s="1" a="1"/>
  <c r="K432" i="2" s="1"/>
  <c r="M432" i="2" s="1"/>
  <c r="P426" i="2"/>
  <c r="T426" i="2" s="1"/>
  <c r="L427" i="2" s="1" a="1"/>
  <c r="L427" i="2" s="1"/>
  <c r="N427" i="2" s="1"/>
  <c r="O285" i="2"/>
  <c r="S285" i="2" s="1"/>
  <c r="K286" i="2" s="1" a="1"/>
  <c r="K286" i="2" s="1"/>
  <c r="M286" i="2" s="1"/>
  <c r="P285" i="2"/>
  <c r="T285" i="2" s="1"/>
  <c r="L298" i="2" s="1" a="1"/>
  <c r="L298" i="2" s="1"/>
  <c r="N298" i="2" s="1"/>
  <c r="O273" i="2" l="1"/>
  <c r="S273" i="2" s="1"/>
  <c r="L310" i="2" s="1" a="1"/>
  <c r="L310" i="2" s="1"/>
  <c r="N310" i="2" s="1"/>
  <c r="O310" i="2" s="1"/>
  <c r="S310" i="2" s="1"/>
  <c r="O274" i="2"/>
  <c r="S274" i="2" s="1"/>
  <c r="K275" i="2" s="1" a="1"/>
  <c r="K275" i="2" s="1"/>
  <c r="M275" i="2" s="1"/>
  <c r="P275" i="2" s="1"/>
  <c r="T275" i="2" s="1"/>
  <c r="K346" i="2" s="1" a="1"/>
  <c r="K346" i="2" s="1"/>
  <c r="M346" i="2" s="1"/>
  <c r="P286" i="2"/>
  <c r="T286" i="2" s="1"/>
  <c r="L297" i="2" s="1" a="1"/>
  <c r="L297" i="2" s="1"/>
  <c r="N297" i="2" s="1"/>
  <c r="O286" i="2"/>
  <c r="S286" i="2" s="1"/>
  <c r="K287" i="2" s="1" a="1"/>
  <c r="K287" i="2" s="1"/>
  <c r="M287" i="2" s="1"/>
  <c r="P427" i="2"/>
  <c r="T427" i="2" s="1"/>
  <c r="L428" i="2" s="1" a="1"/>
  <c r="L428" i="2" s="1"/>
  <c r="N428" i="2" s="1"/>
  <c r="O427" i="2"/>
  <c r="S427" i="2" s="1"/>
  <c r="K433" i="2" s="1" a="1"/>
  <c r="K433" i="2" s="1"/>
  <c r="M433" i="2" s="1"/>
  <c r="O432" i="2"/>
  <c r="S432" i="2" s="1"/>
  <c r="K438" i="2" s="1" a="1"/>
  <c r="K438" i="2" s="1"/>
  <c r="M438" i="2" s="1"/>
  <c r="P432" i="2"/>
  <c r="T432" i="2" s="1"/>
  <c r="L433" i="2" s="1" a="1"/>
  <c r="L433" i="2" s="1"/>
  <c r="N433" i="2" s="1"/>
  <c r="P310" i="2" l="1"/>
  <c r="T310" i="2" s="1"/>
  <c r="K313" i="2" s="1" a="1"/>
  <c r="K313" i="2" s="1"/>
  <c r="M313" i="2" s="1"/>
  <c r="O275" i="2"/>
  <c r="S275" i="2" s="1"/>
  <c r="L276" i="2" s="1" a="1"/>
  <c r="L276" i="2" s="1"/>
  <c r="N276" i="2" s="1"/>
  <c r="P276" i="2" s="1"/>
  <c r="T276" i="2" s="1"/>
  <c r="L277" i="2" s="1" a="1"/>
  <c r="L277" i="2" s="1"/>
  <c r="N277" i="2" s="1"/>
  <c r="P433" i="2"/>
  <c r="T433" i="2" s="1"/>
  <c r="L434" i="2" s="1" a="1"/>
  <c r="L434" i="2" s="1"/>
  <c r="N434" i="2" s="1"/>
  <c r="P428" i="2"/>
  <c r="T428" i="2" s="1"/>
  <c r="L429" i="2" s="1" a="1"/>
  <c r="L429" i="2" s="1"/>
  <c r="N429" i="2" s="1"/>
  <c r="O428" i="2"/>
  <c r="S428" i="2" s="1"/>
  <c r="K434" i="2" s="1" a="1"/>
  <c r="K434" i="2" s="1"/>
  <c r="M434" i="2" s="1"/>
  <c r="P297" i="2"/>
  <c r="T297" i="2" s="1"/>
  <c r="L509" i="2" s="1" a="1"/>
  <c r="L509" i="2" s="1"/>
  <c r="N509" i="2" s="1"/>
  <c r="O297" i="2"/>
  <c r="S297" i="2" s="1"/>
  <c r="K298" i="2" s="1" a="1"/>
  <c r="K298" i="2" s="1"/>
  <c r="M298" i="2" s="1"/>
  <c r="L311" i="2" a="1"/>
  <c r="L311" i="2" s="1"/>
  <c r="N311" i="2" s="1"/>
  <c r="K311" i="2" a="1"/>
  <c r="K311" i="2" s="1"/>
  <c r="M311" i="2" s="1"/>
  <c r="O433" i="2"/>
  <c r="S433" i="2" s="1"/>
  <c r="K439" i="2" s="1" a="1"/>
  <c r="K439" i="2" s="1"/>
  <c r="M439" i="2" s="1"/>
  <c r="O287" i="2"/>
  <c r="S287" i="2" s="1"/>
  <c r="K430" i="2" s="1" a="1"/>
  <c r="K430" i="2" s="1"/>
  <c r="M430" i="2" s="1"/>
  <c r="P287" i="2"/>
  <c r="T287" i="2" s="1"/>
  <c r="L288" i="2" s="1" a="1"/>
  <c r="L288" i="2" s="1"/>
  <c r="N288" i="2" s="1"/>
  <c r="O434" i="2" l="1"/>
  <c r="S434" i="2" s="1"/>
  <c r="K440" i="2" s="1" a="1"/>
  <c r="K440" i="2" s="1"/>
  <c r="M440" i="2" s="1"/>
  <c r="O276" i="2"/>
  <c r="S276" i="2" s="1"/>
  <c r="K277" i="2" s="1" a="1"/>
  <c r="K277" i="2" s="1"/>
  <c r="M277" i="2" s="1"/>
  <c r="P277" i="2" s="1"/>
  <c r="T277" i="2" s="1"/>
  <c r="K315" i="2" s="1" a="1"/>
  <c r="K315" i="2" s="1"/>
  <c r="M315" i="2" s="1"/>
  <c r="P311" i="2"/>
  <c r="T311" i="2" s="1"/>
  <c r="O288" i="2"/>
  <c r="S288" i="2" s="1"/>
  <c r="K289" i="2" s="1" a="1"/>
  <c r="K289" i="2" s="1"/>
  <c r="M289" i="2" s="1"/>
  <c r="P288" i="2"/>
  <c r="T288" i="2" s="1"/>
  <c r="L514" i="2" s="1" a="1"/>
  <c r="L514" i="2" s="1"/>
  <c r="N514" i="2" s="1"/>
  <c r="O298" i="2"/>
  <c r="S298" i="2" s="1"/>
  <c r="K299" i="2" s="1" a="1"/>
  <c r="K299" i="2" s="1"/>
  <c r="M299" i="2" s="1"/>
  <c r="P298" i="2"/>
  <c r="T298" i="2" s="1"/>
  <c r="L511" i="2" s="1" a="1"/>
  <c r="L511" i="2" s="1"/>
  <c r="N511" i="2" s="1"/>
  <c r="O311" i="2"/>
  <c r="S311" i="2" s="1"/>
  <c r="P434" i="2"/>
  <c r="T434" i="2" s="1"/>
  <c r="L435" i="2" s="1" a="1"/>
  <c r="L435" i="2" s="1"/>
  <c r="N435" i="2" s="1"/>
  <c r="P429" i="2"/>
  <c r="T429" i="2" s="1"/>
  <c r="L430" i="2" s="1" a="1"/>
  <c r="L430" i="2" s="1"/>
  <c r="N430" i="2" s="1"/>
  <c r="P430" i="2" s="1"/>
  <c r="T430" i="2" s="1"/>
  <c r="K45" i="1" s="1" a="1"/>
  <c r="K45" i="1" s="1"/>
  <c r="V45" i="1" s="1"/>
  <c r="O429" i="2"/>
  <c r="S429" i="2" s="1"/>
  <c r="K435" i="2" s="1" a="1"/>
  <c r="K435" i="2" s="1"/>
  <c r="M435" i="2" s="1"/>
  <c r="O277" i="2" l="1"/>
  <c r="S277" i="2" s="1"/>
  <c r="L339" i="2" s="1" a="1"/>
  <c r="L339" i="2" s="1"/>
  <c r="N339" i="2" s="1"/>
  <c r="O435" i="2"/>
  <c r="S435" i="2" s="1"/>
  <c r="K441" i="2" s="1" a="1"/>
  <c r="K441" i="2" s="1"/>
  <c r="M441" i="2" s="1"/>
  <c r="P435" i="2"/>
  <c r="T435" i="2" s="1"/>
  <c r="L436" i="2" s="1" a="1"/>
  <c r="L436" i="2" s="1"/>
  <c r="N436" i="2" s="1"/>
  <c r="L312" i="2" a="1"/>
  <c r="L312" i="2" s="1"/>
  <c r="N312" i="2" s="1"/>
  <c r="K312" i="2" a="1"/>
  <c r="K312" i="2" s="1"/>
  <c r="M312" i="2" s="1"/>
  <c r="O430" i="2"/>
  <c r="S430" i="2" s="1"/>
  <c r="K436" i="2" s="1" a="1"/>
  <c r="K436" i="2" s="1"/>
  <c r="M436" i="2" s="1"/>
  <c r="P289" i="2"/>
  <c r="T289" i="2" s="1"/>
  <c r="L299" i="2" s="1" a="1"/>
  <c r="L299" i="2" s="1"/>
  <c r="N299" i="2" s="1"/>
  <c r="P299" i="2" s="1"/>
  <c r="T299" i="2" s="1"/>
  <c r="L374" i="2" s="1" a="1"/>
  <c r="L374" i="2" s="1"/>
  <c r="N374" i="2" s="1"/>
  <c r="O289" i="2"/>
  <c r="S289" i="2" s="1"/>
  <c r="K290" i="2" s="1" a="1"/>
  <c r="K290" i="2" s="1"/>
  <c r="M290" i="2" s="1"/>
  <c r="O436" i="2" l="1"/>
  <c r="S436" i="2" s="1"/>
  <c r="K442" i="2" s="1" a="1"/>
  <c r="K442" i="2" s="1"/>
  <c r="M442" i="2" s="1"/>
  <c r="O312" i="2"/>
  <c r="S312" i="2" s="1"/>
  <c r="L378" i="2" s="1" a="1"/>
  <c r="L378" i="2" s="1"/>
  <c r="N378" i="2" s="1"/>
  <c r="P312" i="2"/>
  <c r="T312" i="2" s="1"/>
  <c r="O299" i="2"/>
  <c r="S299" i="2" s="1"/>
  <c r="K300" i="2" s="1" a="1"/>
  <c r="K300" i="2" s="1"/>
  <c r="M300" i="2" s="1"/>
  <c r="O290" i="2"/>
  <c r="S290" i="2" s="1"/>
  <c r="K291" i="2" s="1" a="1"/>
  <c r="K291" i="2" s="1"/>
  <c r="M291" i="2" s="1"/>
  <c r="P290" i="2"/>
  <c r="T290" i="2" s="1"/>
  <c r="L300" i="2" s="1" a="1"/>
  <c r="L300" i="2" s="1"/>
  <c r="N300" i="2" s="1"/>
  <c r="P436" i="2"/>
  <c r="T436" i="2" s="1"/>
  <c r="L469" i="2" s="1" a="1"/>
  <c r="L469" i="2" s="1"/>
  <c r="N469" i="2" s="1"/>
  <c r="P300" i="2" l="1"/>
  <c r="T300" i="2" s="1"/>
  <c r="L307" i="2" s="1" a="1"/>
  <c r="L307" i="2" s="1"/>
  <c r="N307" i="2" s="1"/>
  <c r="O291" i="2"/>
  <c r="S291" i="2" s="1"/>
  <c r="K292" i="2" s="1" a="1"/>
  <c r="K292" i="2" s="1"/>
  <c r="M292" i="2" s="1"/>
  <c r="P291" i="2"/>
  <c r="T291" i="2" s="1"/>
  <c r="L301" i="2" s="1" a="1"/>
  <c r="L301" i="2" s="1"/>
  <c r="N301" i="2" s="1"/>
  <c r="O300" i="2"/>
  <c r="S300" i="2" s="1"/>
  <c r="K301" i="2" s="1" a="1"/>
  <c r="K301" i="2" s="1"/>
  <c r="M301" i="2" s="1"/>
  <c r="O301" i="2" l="1"/>
  <c r="S301" i="2" s="1"/>
  <c r="K302" i="2" s="1" a="1"/>
  <c r="K302" i="2" s="1"/>
  <c r="M302" i="2" s="1"/>
  <c r="O292" i="2"/>
  <c r="S292" i="2" s="1"/>
  <c r="K293" i="2" s="1" a="1"/>
  <c r="K293" i="2" s="1"/>
  <c r="M293" i="2" s="1"/>
  <c r="P292" i="2"/>
  <c r="T292" i="2" s="1"/>
  <c r="L302" i="2" s="1" a="1"/>
  <c r="L302" i="2" s="1"/>
  <c r="N302" i="2" s="1"/>
  <c r="P301" i="2"/>
  <c r="T301" i="2" s="1"/>
  <c r="L305" i="2" s="1" a="1"/>
  <c r="L305" i="2" s="1"/>
  <c r="N305" i="2" s="1"/>
  <c r="P302" i="2" l="1"/>
  <c r="T302" i="2" s="1"/>
  <c r="L507" i="2" s="1" a="1"/>
  <c r="L507" i="2" s="1"/>
  <c r="N507" i="2" s="1"/>
  <c r="P507" i="2" s="1"/>
  <c r="T507" i="2" s="1"/>
  <c r="K43" i="1" s="1" a="1"/>
  <c r="K43" i="1" s="1"/>
  <c r="V43" i="1" s="1"/>
  <c r="P305" i="2"/>
  <c r="T305" i="2" s="1"/>
  <c r="L373" i="2" s="1" a="1"/>
  <c r="L373" i="2" s="1"/>
  <c r="N373" i="2" s="1"/>
  <c r="O305" i="2"/>
  <c r="S305" i="2" s="1"/>
  <c r="K306" i="2" s="1" a="1"/>
  <c r="K306" i="2" s="1"/>
  <c r="M306" i="2" s="1"/>
  <c r="O293" i="2"/>
  <c r="S293" i="2" s="1"/>
  <c r="K294" i="2" s="1" a="1"/>
  <c r="K294" i="2" s="1"/>
  <c r="M294" i="2" s="1"/>
  <c r="P293" i="2"/>
  <c r="T293" i="2" s="1"/>
  <c r="L303" i="2" s="1" a="1"/>
  <c r="L303" i="2" s="1"/>
  <c r="N303" i="2" s="1"/>
  <c r="O302" i="2"/>
  <c r="S302" i="2" s="1"/>
  <c r="K303" i="2" s="1" a="1"/>
  <c r="K303" i="2" s="1"/>
  <c r="M303" i="2" s="1"/>
  <c r="O507" i="2" l="1"/>
  <c r="S507" i="2" s="1"/>
  <c r="K508" i="2" s="1" a="1"/>
  <c r="K508" i="2" s="1"/>
  <c r="M508" i="2" s="1"/>
  <c r="O508" i="2" s="1"/>
  <c r="S508" i="2" s="1"/>
  <c r="K509" i="2" s="1" a="1"/>
  <c r="K509" i="2" s="1"/>
  <c r="M509" i="2" s="1"/>
  <c r="O303" i="2"/>
  <c r="S303" i="2" s="1"/>
  <c r="K304" i="2" s="1" a="1"/>
  <c r="K304" i="2" s="1"/>
  <c r="M304" i="2" s="1"/>
  <c r="P303" i="2"/>
  <c r="T303" i="2" s="1"/>
  <c r="L512" i="2" s="1" a="1"/>
  <c r="L512" i="2" s="1"/>
  <c r="N512" i="2" s="1"/>
  <c r="O294" i="2"/>
  <c r="S294" i="2" s="1"/>
  <c r="K452" i="2" s="1" a="1"/>
  <c r="K452" i="2" s="1"/>
  <c r="M452" i="2" s="1"/>
  <c r="P294" i="2"/>
  <c r="T294" i="2" s="1"/>
  <c r="L304" i="2" s="1" a="1"/>
  <c r="L304" i="2" s="1"/>
  <c r="N304" i="2" s="1"/>
  <c r="P306" i="2"/>
  <c r="T306" i="2" s="1"/>
  <c r="L470" i="2" s="1" a="1"/>
  <c r="L470" i="2" s="1"/>
  <c r="N470" i="2" s="1"/>
  <c r="O306" i="2"/>
  <c r="S306" i="2" s="1"/>
  <c r="K307" i="2" s="1" a="1"/>
  <c r="K307" i="2" s="1"/>
  <c r="M307" i="2" s="1"/>
  <c r="P508" i="2" l="1"/>
  <c r="T508" i="2" s="1"/>
  <c r="P304" i="2"/>
  <c r="T304" i="2" s="1"/>
  <c r="L510" i="2" s="1" a="1"/>
  <c r="L510" i="2" s="1"/>
  <c r="N510" i="2" s="1"/>
  <c r="O304" i="2"/>
  <c r="S304" i="2" s="1"/>
  <c r="L333" i="2" s="1" a="1"/>
  <c r="L333" i="2" s="1"/>
  <c r="N333" i="2" s="1"/>
  <c r="O307" i="2"/>
  <c r="S307" i="2" s="1"/>
  <c r="K308" i="2" s="1" a="1"/>
  <c r="K308" i="2" s="1"/>
  <c r="M308" i="2" s="1"/>
  <c r="P307" i="2"/>
  <c r="T307" i="2" s="1"/>
  <c r="L309" i="2" s="1" a="1"/>
  <c r="L309" i="2" s="1"/>
  <c r="N309" i="2" s="1"/>
  <c r="P509" i="2"/>
  <c r="T509" i="2" s="1"/>
  <c r="O509" i="2"/>
  <c r="S509" i="2" s="1"/>
  <c r="K510" i="2" s="1" a="1"/>
  <c r="K510" i="2" s="1"/>
  <c r="M510" i="2" s="1"/>
  <c r="L639" i="2" l="1" a="1"/>
  <c r="L639" i="2" s="1"/>
  <c r="L638" i="2" a="1"/>
  <c r="L638" i="2" s="1"/>
  <c r="O510" i="2"/>
  <c r="S510" i="2" s="1"/>
  <c r="K511" i="2" s="1" a="1"/>
  <c r="K511" i="2" s="1"/>
  <c r="M511" i="2" s="1"/>
  <c r="O511" i="2" s="1"/>
  <c r="S511" i="2" s="1"/>
  <c r="K512" i="2" s="1" a="1"/>
  <c r="K512" i="2" s="1"/>
  <c r="M512" i="2" s="1"/>
  <c r="P308" i="2"/>
  <c r="T308" i="2" s="1"/>
  <c r="K309" i="2" s="1" a="1"/>
  <c r="K309" i="2" s="1"/>
  <c r="M309" i="2" s="1"/>
  <c r="O309" i="2" s="1"/>
  <c r="S309" i="2" s="1"/>
  <c r="L314" i="2" s="1" a="1"/>
  <c r="L314" i="2" s="1"/>
  <c r="N314" i="2" s="1"/>
  <c r="O308" i="2"/>
  <c r="S308" i="2" s="1"/>
  <c r="K375" i="2" s="1" a="1"/>
  <c r="K375" i="2" s="1"/>
  <c r="M375" i="2" s="1"/>
  <c r="P510" i="2"/>
  <c r="T510" i="2" s="1"/>
  <c r="K52" i="1" s="1" a="1"/>
  <c r="K52" i="1" s="1"/>
  <c r="V52" i="1" s="1"/>
  <c r="N639" i="2" l="1"/>
  <c r="N638" i="2"/>
  <c r="P511" i="2"/>
  <c r="T511" i="2" s="1"/>
  <c r="K49" i="1" s="1" a="1"/>
  <c r="K49" i="1" s="1"/>
  <c r="V49" i="1" s="1"/>
  <c r="O512" i="2"/>
  <c r="S512" i="2" s="1"/>
  <c r="K513" i="2" s="1" a="1"/>
  <c r="K513" i="2" s="1"/>
  <c r="M513" i="2" s="1"/>
  <c r="P512" i="2"/>
  <c r="T512" i="2" s="1"/>
  <c r="K53" i="1" s="1" a="1"/>
  <c r="K53" i="1" s="1"/>
  <c r="V53" i="1" s="1"/>
  <c r="O375" i="2"/>
  <c r="S375" i="2" s="1"/>
  <c r="K376" i="2" s="1" a="1"/>
  <c r="K376" i="2" s="1"/>
  <c r="M376" i="2" s="1"/>
  <c r="P375" i="2"/>
  <c r="T375" i="2" s="1"/>
  <c r="L383" i="2" s="1" a="1"/>
  <c r="L383" i="2" s="1"/>
  <c r="N383" i="2" s="1"/>
  <c r="P309" i="2"/>
  <c r="T309" i="2" s="1"/>
  <c r="L313" i="2" s="1" a="1"/>
  <c r="L313" i="2" s="1"/>
  <c r="N313" i="2" s="1"/>
  <c r="P313" i="2" l="1"/>
  <c r="T313" i="2" s="1"/>
  <c r="L315" i="2" s="1" a="1"/>
  <c r="L315" i="2" s="1"/>
  <c r="N315" i="2" s="1"/>
  <c r="O313" i="2"/>
  <c r="S313" i="2" s="1"/>
  <c r="K314" i="2" s="1" a="1"/>
  <c r="K314" i="2" s="1"/>
  <c r="M314" i="2" s="1"/>
  <c r="O314" i="2" l="1"/>
  <c r="S314" i="2" s="1"/>
  <c r="K319" i="2" s="1" a="1"/>
  <c r="K319" i="2" s="1"/>
  <c r="M319" i="2" s="1"/>
  <c r="P314" i="2"/>
  <c r="T314" i="2" s="1"/>
  <c r="L316" i="2" s="1" a="1"/>
  <c r="L316" i="2" s="1"/>
  <c r="N316" i="2" s="1"/>
  <c r="P315" i="2"/>
  <c r="T315" i="2" s="1"/>
  <c r="L317" i="2" s="1" a="1"/>
  <c r="L317" i="2" s="1"/>
  <c r="N317" i="2" s="1"/>
  <c r="O315" i="2"/>
  <c r="S315" i="2" s="1"/>
  <c r="K316" i="2" s="1" a="1"/>
  <c r="K316" i="2" s="1"/>
  <c r="M316" i="2" s="1"/>
  <c r="O316" i="2" l="1"/>
  <c r="S316" i="2" s="1"/>
  <c r="L319" i="2" s="1" a="1"/>
  <c r="L319" i="2" s="1"/>
  <c r="N319" i="2" s="1"/>
  <c r="P319" i="2" s="1"/>
  <c r="T319" i="2" s="1"/>
  <c r="L323" i="2" s="1" a="1"/>
  <c r="L323" i="2" s="1"/>
  <c r="N323" i="2" s="1"/>
  <c r="P317" i="2"/>
  <c r="T317" i="2" s="1"/>
  <c r="L372" i="2" s="1" a="1"/>
  <c r="L372" i="2" s="1"/>
  <c r="N372" i="2" s="1"/>
  <c r="O317" i="2"/>
  <c r="S317" i="2" s="1"/>
  <c r="K318" i="2" s="1" a="1"/>
  <c r="K318" i="2" s="1"/>
  <c r="M318" i="2" s="1"/>
  <c r="P316" i="2"/>
  <c r="T316" i="2" s="1"/>
  <c r="L318" i="2" s="1" a="1"/>
  <c r="L318" i="2" s="1"/>
  <c r="N318" i="2" s="1"/>
  <c r="O319" i="2" l="1"/>
  <c r="S319" i="2" s="1"/>
  <c r="K320" i="2" s="1" a="1"/>
  <c r="K320" i="2" s="1"/>
  <c r="M320" i="2" s="1"/>
  <c r="O320" i="2" s="1"/>
  <c r="S320" i="2" s="1"/>
  <c r="K321" i="2" s="1" a="1"/>
  <c r="K321" i="2" s="1"/>
  <c r="M321" i="2" s="1"/>
  <c r="O318" i="2"/>
  <c r="S318" i="2" s="1"/>
  <c r="L326" i="2" s="1" a="1"/>
  <c r="L326" i="2" s="1"/>
  <c r="N326" i="2" s="1"/>
  <c r="P318" i="2"/>
  <c r="T318" i="2" s="1"/>
  <c r="K372" i="2" s="1" a="1"/>
  <c r="K372" i="2" s="1"/>
  <c r="M372" i="2" s="1"/>
  <c r="O372" i="2" s="1"/>
  <c r="S372" i="2" s="1"/>
  <c r="K373" i="2" s="1" a="1"/>
  <c r="K373" i="2" s="1"/>
  <c r="M373" i="2" s="1"/>
  <c r="P320" i="2" l="1"/>
  <c r="T320" i="2" s="1"/>
  <c r="L324" i="2" s="1" a="1"/>
  <c r="L324" i="2" s="1"/>
  <c r="N324" i="2" s="1"/>
  <c r="O321" i="2"/>
  <c r="S321" i="2" s="1"/>
  <c r="K322" i="2" s="1" a="1"/>
  <c r="K322" i="2" s="1"/>
  <c r="M322" i="2" s="1"/>
  <c r="P321" i="2"/>
  <c r="T321" i="2" s="1"/>
  <c r="L325" i="2" s="1" a="1"/>
  <c r="L325" i="2" s="1"/>
  <c r="N325" i="2" s="1"/>
  <c r="P372" i="2"/>
  <c r="T372" i="2" s="1"/>
  <c r="L379" i="2" s="1" a="1"/>
  <c r="L379" i="2" s="1"/>
  <c r="N379" i="2" s="1"/>
  <c r="P373" i="2"/>
  <c r="T373" i="2" s="1"/>
  <c r="L468" i="2" s="1" a="1"/>
  <c r="L468" i="2" s="1"/>
  <c r="N468" i="2" s="1"/>
  <c r="O373" i="2"/>
  <c r="S373" i="2" s="1"/>
  <c r="K374" i="2" s="1" a="1"/>
  <c r="K374" i="2" s="1"/>
  <c r="M374" i="2" s="1"/>
  <c r="O374" i="2" l="1"/>
  <c r="S374" i="2" s="1"/>
  <c r="L377" i="2" s="1" a="1"/>
  <c r="L377" i="2" s="1"/>
  <c r="N377" i="2" s="1"/>
  <c r="P374" i="2"/>
  <c r="T374" i="2" s="1"/>
  <c r="L380" i="2" s="1" a="1"/>
  <c r="L380" i="2" s="1"/>
  <c r="N380" i="2" s="1"/>
  <c r="O322" i="2"/>
  <c r="S322" i="2" s="1"/>
  <c r="L331" i="2" s="1" a="1"/>
  <c r="L331" i="2" s="1"/>
  <c r="N331" i="2" s="1"/>
  <c r="P322" i="2"/>
  <c r="T322" i="2" s="1"/>
  <c r="K323" i="2" s="1" a="1"/>
  <c r="K323" i="2" s="1"/>
  <c r="M323" i="2" s="1"/>
  <c r="P468" i="2"/>
  <c r="T468" i="2" s="1"/>
  <c r="K40" i="1" s="1" a="1"/>
  <c r="K40" i="1" s="1"/>
  <c r="V40" i="1" s="1"/>
  <c r="O468" i="2"/>
  <c r="S468" i="2" s="1"/>
  <c r="K469" i="2" s="1" a="1"/>
  <c r="K469" i="2" s="1"/>
  <c r="M469" i="2" s="1"/>
  <c r="O469" i="2" l="1"/>
  <c r="S469" i="2" s="1"/>
  <c r="K470" i="2" s="1" a="1"/>
  <c r="K470" i="2" s="1"/>
  <c r="M470" i="2" s="1"/>
  <c r="P469" i="2"/>
  <c r="T469" i="2" s="1"/>
  <c r="K57" i="1" s="1" a="1"/>
  <c r="K57" i="1" s="1"/>
  <c r="V57" i="1" s="1"/>
  <c r="O323" i="2"/>
  <c r="S323" i="2" s="1"/>
  <c r="K324" i="2" s="1" a="1"/>
  <c r="K324" i="2" s="1"/>
  <c r="M324" i="2" s="1"/>
  <c r="P323" i="2"/>
  <c r="T323" i="2" s="1"/>
  <c r="L328" i="2" s="1" a="1"/>
  <c r="L328" i="2" s="1"/>
  <c r="N328" i="2" s="1"/>
  <c r="O324" i="2" l="1"/>
  <c r="S324" i="2" s="1"/>
  <c r="K325" i="2" s="1" a="1"/>
  <c r="K325" i="2" s="1"/>
  <c r="M325" i="2" s="1"/>
  <c r="P324" i="2"/>
  <c r="T324" i="2" s="1"/>
  <c r="K327" i="2" s="1" a="1"/>
  <c r="K327" i="2" s="1"/>
  <c r="M327" i="2" s="1"/>
  <c r="P470" i="2"/>
  <c r="T470" i="2" s="1"/>
  <c r="K47" i="1" s="1" a="1"/>
  <c r="K47" i="1" s="1"/>
  <c r="V47" i="1" s="1"/>
  <c r="O470" i="2"/>
  <c r="S470" i="2" s="1"/>
  <c r="K471" i="2" s="1" a="1"/>
  <c r="K471" i="2" s="1"/>
  <c r="M471" i="2" s="1"/>
  <c r="P327" i="2" l="1"/>
  <c r="T327" i="2" s="1"/>
  <c r="L332" i="2" s="1" a="1"/>
  <c r="L332" i="2" s="1"/>
  <c r="N332" i="2" s="1"/>
  <c r="O327" i="2"/>
  <c r="S327" i="2" s="1"/>
  <c r="K328" i="2" s="1" a="1"/>
  <c r="K328" i="2" s="1"/>
  <c r="M328" i="2" s="1"/>
  <c r="O325" i="2"/>
  <c r="S325" i="2" s="1"/>
  <c r="K326" i="2" s="1" a="1"/>
  <c r="K326" i="2" s="1"/>
  <c r="M326" i="2" s="1"/>
  <c r="P325" i="2"/>
  <c r="T325" i="2" s="1"/>
  <c r="L329" i="2" s="1" a="1"/>
  <c r="L329" i="2" s="1"/>
  <c r="N329" i="2" s="1"/>
  <c r="O326" i="2" l="1"/>
  <c r="S326" i="2" s="1"/>
  <c r="L376" i="2" s="1" a="1"/>
  <c r="L376" i="2" s="1"/>
  <c r="N376" i="2" s="1"/>
  <c r="P326" i="2"/>
  <c r="T326" i="2" s="1"/>
  <c r="L330" i="2" s="1" a="1"/>
  <c r="L330" i="2" s="1"/>
  <c r="N330" i="2" s="1"/>
  <c r="O328" i="2"/>
  <c r="S328" i="2" s="1"/>
  <c r="K329" i="2" s="1" a="1"/>
  <c r="K329" i="2" s="1"/>
  <c r="M329" i="2" s="1"/>
  <c r="O329" i="2" s="1"/>
  <c r="S329" i="2" s="1"/>
  <c r="K330" i="2" s="1" a="1"/>
  <c r="K330" i="2" s="1"/>
  <c r="M330" i="2" s="1"/>
  <c r="P328" i="2"/>
  <c r="T328" i="2" s="1"/>
  <c r="K331" i="2" s="1" a="1"/>
  <c r="K331" i="2" s="1"/>
  <c r="M331" i="2" s="1"/>
  <c r="O330" i="2" l="1"/>
  <c r="S330" i="2" s="1"/>
  <c r="L350" i="2" s="1" a="1"/>
  <c r="L350" i="2" s="1"/>
  <c r="N350" i="2" s="1"/>
  <c r="P330" i="2"/>
  <c r="T330" i="2" s="1"/>
  <c r="L334" i="2" s="1" a="1"/>
  <c r="L334" i="2" s="1"/>
  <c r="N334" i="2" s="1"/>
  <c r="O376" i="2"/>
  <c r="S376" i="2" s="1"/>
  <c r="K377" i="2" s="1" a="1"/>
  <c r="K377" i="2" s="1"/>
  <c r="M377" i="2" s="1"/>
  <c r="P376" i="2"/>
  <c r="T376" i="2" s="1"/>
  <c r="L384" i="2" s="1" a="1"/>
  <c r="L384" i="2" s="1"/>
  <c r="N384" i="2" s="1"/>
  <c r="O331" i="2"/>
  <c r="S331" i="2" s="1"/>
  <c r="K332" i="2" s="1" a="1"/>
  <c r="K332" i="2" s="1"/>
  <c r="M332" i="2" s="1"/>
  <c r="P331" i="2"/>
  <c r="T331" i="2" s="1"/>
  <c r="L336" i="2" s="1" a="1"/>
  <c r="L336" i="2" s="1"/>
  <c r="N336" i="2" s="1"/>
  <c r="P329" i="2"/>
  <c r="T329" i="2" s="1"/>
  <c r="L335" i="2" s="1" a="1"/>
  <c r="L335" i="2" s="1"/>
  <c r="N335" i="2" s="1"/>
  <c r="O332" i="2" l="1"/>
  <c r="S332" i="2" s="1"/>
  <c r="K333" i="2" s="1" a="1"/>
  <c r="K333" i="2" s="1"/>
  <c r="M333" i="2" s="1"/>
  <c r="P332" i="2"/>
  <c r="T332" i="2" s="1"/>
  <c r="L337" i="2" s="1" a="1"/>
  <c r="L337" i="2" s="1"/>
  <c r="N337" i="2" s="1"/>
  <c r="O377" i="2"/>
  <c r="S377" i="2" s="1"/>
  <c r="K378" i="2" s="1" a="1"/>
  <c r="K378" i="2" s="1"/>
  <c r="M378" i="2" s="1"/>
  <c r="P377" i="2"/>
  <c r="T377" i="2" s="1"/>
  <c r="L381" i="2" s="1" a="1"/>
  <c r="L381" i="2" s="1"/>
  <c r="N381" i="2" s="1"/>
  <c r="P378" i="2" l="1"/>
  <c r="T378" i="2" s="1"/>
  <c r="K381" i="2" s="1" a="1"/>
  <c r="K381" i="2" s="1"/>
  <c r="M381" i="2" s="1"/>
  <c r="O381" i="2" s="1"/>
  <c r="S381" i="2" s="1"/>
  <c r="K382" i="2" s="1" a="1"/>
  <c r="K382" i="2" s="1"/>
  <c r="M382" i="2" s="1"/>
  <c r="O378" i="2"/>
  <c r="S378" i="2" s="1"/>
  <c r="K379" i="2" s="1" a="1"/>
  <c r="K379" i="2" s="1"/>
  <c r="M379" i="2" s="1"/>
  <c r="O333" i="2"/>
  <c r="S333" i="2" s="1"/>
  <c r="K334" i="2" s="1" a="1"/>
  <c r="K334" i="2" s="1"/>
  <c r="M334" i="2" s="1"/>
  <c r="P333" i="2"/>
  <c r="T333" i="2" s="1"/>
  <c r="L340" i="2" s="1" a="1"/>
  <c r="L340" i="2" s="1"/>
  <c r="N340" i="2" s="1"/>
  <c r="O334" i="2" l="1"/>
  <c r="S334" i="2" s="1"/>
  <c r="K335" i="2" s="1" a="1"/>
  <c r="K335" i="2" s="1"/>
  <c r="M335" i="2" s="1"/>
  <c r="P334" i="2"/>
  <c r="T334" i="2" s="1"/>
  <c r="L338" i="2" s="1" a="1"/>
  <c r="L338" i="2" s="1"/>
  <c r="N338" i="2" s="1"/>
  <c r="P381" i="2"/>
  <c r="T381" i="2" s="1"/>
  <c r="K383" i="2" s="1" a="1"/>
  <c r="K383" i="2" s="1"/>
  <c r="M383" i="2" s="1"/>
  <c r="P379" i="2"/>
  <c r="T379" i="2" s="1"/>
  <c r="L382" i="2" s="1" a="1"/>
  <c r="L382" i="2" s="1"/>
  <c r="N382" i="2" s="1"/>
  <c r="P382" i="2" s="1"/>
  <c r="T382" i="2" s="1"/>
  <c r="L389" i="2" s="1" a="1"/>
  <c r="L389" i="2" s="1"/>
  <c r="N389" i="2" s="1"/>
  <c r="O379" i="2"/>
  <c r="S379" i="2" s="1"/>
  <c r="K380" i="2" s="1" a="1"/>
  <c r="K380" i="2" s="1"/>
  <c r="M380" i="2" s="1"/>
  <c r="O383" i="2" l="1"/>
  <c r="S383" i="2" s="1"/>
  <c r="K384" i="2" s="1" a="1"/>
  <c r="K384" i="2" s="1"/>
  <c r="M384" i="2" s="1"/>
  <c r="P383" i="2"/>
  <c r="T383" i="2" s="1"/>
  <c r="L385" i="2" s="1" a="1"/>
  <c r="L385" i="2" s="1"/>
  <c r="N385" i="2" s="1"/>
  <c r="O382" i="2"/>
  <c r="S382" i="2" s="1"/>
  <c r="K409" i="2" s="1" a="1"/>
  <c r="K409" i="2" s="1"/>
  <c r="M409" i="2" s="1"/>
  <c r="O380" i="2"/>
  <c r="S380" i="2" s="1"/>
  <c r="P380" i="2"/>
  <c r="T380" i="2" s="1"/>
  <c r="L424" i="2" s="1" a="1"/>
  <c r="L424" i="2" s="1"/>
  <c r="N424" i="2" s="1"/>
  <c r="O335" i="2"/>
  <c r="S335" i="2" s="1"/>
  <c r="L358" i="2" s="1" a="1"/>
  <c r="L358" i="2" s="1"/>
  <c r="N358" i="2" s="1"/>
  <c r="P335" i="2"/>
  <c r="T335" i="2" s="1"/>
  <c r="K336" i="2" s="1" a="1"/>
  <c r="K336" i="2" s="1"/>
  <c r="M336" i="2" s="1"/>
  <c r="K520" i="2" l="1" a="1"/>
  <c r="K520" i="2" s="1"/>
  <c r="O336" i="2"/>
  <c r="S336" i="2" s="1"/>
  <c r="K337" i="2" s="1" a="1"/>
  <c r="K337" i="2" s="1"/>
  <c r="M337" i="2" s="1"/>
  <c r="P336" i="2"/>
  <c r="T336" i="2" s="1"/>
  <c r="L341" i="2" s="1" a="1"/>
  <c r="L341" i="2" s="1"/>
  <c r="N341" i="2" s="1"/>
  <c r="O384" i="2"/>
  <c r="S384" i="2" s="1"/>
  <c r="K385" i="2" s="1" a="1"/>
  <c r="K385" i="2" s="1"/>
  <c r="M385" i="2" s="1"/>
  <c r="O385" i="2" s="1"/>
  <c r="S385" i="2" s="1"/>
  <c r="K386" i="2" s="1" a="1"/>
  <c r="K386" i="2" s="1"/>
  <c r="M386" i="2" s="1"/>
  <c r="P384" i="2"/>
  <c r="T384" i="2" s="1"/>
  <c r="L386" i="2" s="1" a="1"/>
  <c r="L386" i="2" s="1"/>
  <c r="N386" i="2" s="1"/>
  <c r="O386" i="2" l="1"/>
  <c r="S386" i="2" s="1"/>
  <c r="L388" i="2" s="1" a="1"/>
  <c r="L388" i="2" s="1"/>
  <c r="N388" i="2" s="1"/>
  <c r="M520" i="2"/>
  <c r="P385" i="2"/>
  <c r="T385" i="2" s="1"/>
  <c r="K449" i="2" s="1" a="1"/>
  <c r="K449" i="2" s="1"/>
  <c r="M449" i="2" s="1"/>
  <c r="P386" i="2"/>
  <c r="T386" i="2" s="1"/>
  <c r="K387" i="2" s="1" a="1"/>
  <c r="K387" i="2" s="1"/>
  <c r="M387" i="2" s="1"/>
  <c r="O337" i="2"/>
  <c r="S337" i="2" s="1"/>
  <c r="K338" i="2" s="1" a="1"/>
  <c r="K338" i="2" s="1"/>
  <c r="M338" i="2" s="1"/>
  <c r="P337" i="2"/>
  <c r="T337" i="2" s="1"/>
  <c r="L342" i="2" s="1" a="1"/>
  <c r="L342" i="2" s="1"/>
  <c r="N342" i="2" s="1"/>
  <c r="O338" i="2" l="1"/>
  <c r="S338" i="2" s="1"/>
  <c r="K339" i="2" s="1" a="1"/>
  <c r="K339" i="2" s="1"/>
  <c r="M339" i="2" s="1"/>
  <c r="P338" i="2"/>
  <c r="T338" i="2" s="1"/>
  <c r="L343" i="2" s="1" a="1"/>
  <c r="L343" i="2" s="1"/>
  <c r="N343" i="2" s="1"/>
  <c r="O449" i="2"/>
  <c r="S449" i="2" s="1"/>
  <c r="K450" i="2" s="1" a="1"/>
  <c r="K450" i="2" s="1"/>
  <c r="M450" i="2" s="1"/>
  <c r="P449" i="2"/>
  <c r="T449" i="2" s="1"/>
  <c r="L450" i="2" s="1" a="1"/>
  <c r="L450" i="2" s="1"/>
  <c r="N450" i="2" s="1"/>
  <c r="O450" i="2" l="1"/>
  <c r="S450" i="2" s="1"/>
  <c r="K459" i="2" s="1" a="1"/>
  <c r="K459" i="2" s="1"/>
  <c r="M459" i="2" s="1"/>
  <c r="P459" i="2" s="1"/>
  <c r="T459" i="2" s="1"/>
  <c r="L460" i="2" s="1" a="1"/>
  <c r="L460" i="2" s="1"/>
  <c r="N460" i="2" s="1"/>
  <c r="P450" i="2"/>
  <c r="T450" i="2" s="1"/>
  <c r="L451" i="2" s="1" a="1"/>
  <c r="L451" i="2" s="1"/>
  <c r="N451" i="2" s="1"/>
  <c r="P339" i="2"/>
  <c r="T339" i="2" s="1"/>
  <c r="K341" i="2" s="1" a="1"/>
  <c r="K341" i="2" s="1"/>
  <c r="M341" i="2" s="1"/>
  <c r="O339" i="2"/>
  <c r="S339" i="2" s="1"/>
  <c r="K340" i="2" s="1" a="1"/>
  <c r="K340" i="2" s="1"/>
  <c r="M340" i="2" s="1"/>
  <c r="O459" i="2" l="1"/>
  <c r="S459" i="2" s="1"/>
  <c r="K489" i="2" s="1" a="1"/>
  <c r="K489" i="2" s="1"/>
  <c r="M489" i="2" s="1"/>
  <c r="O341" i="2"/>
  <c r="S341" i="2" s="1"/>
  <c r="K342" i="2" s="1" a="1"/>
  <c r="K342" i="2" s="1"/>
  <c r="M342" i="2" s="1"/>
  <c r="P341" i="2"/>
  <c r="T341" i="2" s="1"/>
  <c r="L346" i="2" s="1" a="1"/>
  <c r="L346" i="2" s="1"/>
  <c r="N346" i="2" s="1"/>
  <c r="P340" i="2"/>
  <c r="T340" i="2" s="1"/>
  <c r="L345" i="2" s="1" a="1"/>
  <c r="L345" i="2" s="1"/>
  <c r="N345" i="2" s="1"/>
  <c r="O340" i="2"/>
  <c r="S340" i="2" s="1"/>
  <c r="L366" i="2" s="1" a="1"/>
  <c r="L366" i="2" s="1"/>
  <c r="N366" i="2" s="1"/>
  <c r="P346" i="2" l="1"/>
  <c r="T346" i="2" s="1"/>
  <c r="L352" i="2" s="1" a="1"/>
  <c r="L352" i="2" s="1"/>
  <c r="N352" i="2" s="1"/>
  <c r="O346" i="2"/>
  <c r="S346" i="2" s="1"/>
  <c r="K347" i="2" s="1" a="1"/>
  <c r="K347" i="2" s="1"/>
  <c r="M347" i="2" s="1"/>
  <c r="O342" i="2"/>
  <c r="S342" i="2" s="1"/>
  <c r="K343" i="2" s="1" a="1"/>
  <c r="K343" i="2" s="1"/>
  <c r="M343" i="2" s="1"/>
  <c r="P342" i="2"/>
  <c r="T342" i="2" s="1"/>
  <c r="L347" i="2" s="1" a="1"/>
  <c r="L347" i="2" s="1"/>
  <c r="N347" i="2" s="1"/>
  <c r="O347" i="2" l="1"/>
  <c r="S347" i="2" s="1"/>
  <c r="K348" i="2" s="1" a="1"/>
  <c r="K348" i="2" s="1"/>
  <c r="M348" i="2" s="1"/>
  <c r="O343" i="2"/>
  <c r="S343" i="2" s="1"/>
  <c r="K344" i="2" s="1" a="1"/>
  <c r="K344" i="2" s="1"/>
  <c r="M344" i="2" s="1"/>
  <c r="P343" i="2"/>
  <c r="T343" i="2" s="1"/>
  <c r="L348" i="2" s="1" a="1"/>
  <c r="L348" i="2" s="1"/>
  <c r="N348" i="2" s="1"/>
  <c r="P347" i="2"/>
  <c r="T347" i="2" s="1"/>
  <c r="L353" i="2" s="1" a="1"/>
  <c r="L353" i="2" s="1"/>
  <c r="N353" i="2" s="1"/>
  <c r="P348" i="2" l="1"/>
  <c r="T348" i="2" s="1"/>
  <c r="L354" i="2" s="1" a="1"/>
  <c r="L354" i="2" s="1"/>
  <c r="N354" i="2" s="1"/>
  <c r="O348" i="2"/>
  <c r="S348" i="2" s="1"/>
  <c r="K349" i="2" s="1" a="1"/>
  <c r="K349" i="2" s="1"/>
  <c r="M349" i="2" s="1"/>
  <c r="O344" i="2"/>
  <c r="S344" i="2" s="1"/>
  <c r="K345" i="2" s="1" a="1"/>
  <c r="K345" i="2" s="1"/>
  <c r="M345" i="2" s="1"/>
  <c r="P344" i="2"/>
  <c r="T344" i="2" s="1"/>
  <c r="L351" i="2" s="1" a="1"/>
  <c r="L351" i="2" s="1"/>
  <c r="N351" i="2" s="1"/>
  <c r="O345" i="2" l="1"/>
  <c r="S345" i="2" s="1"/>
  <c r="L368" i="2" s="1" a="1"/>
  <c r="L368" i="2" s="1"/>
  <c r="N368" i="2" s="1"/>
  <c r="P345" i="2"/>
  <c r="T345" i="2" s="1"/>
  <c r="L349" i="2" s="1" a="1"/>
  <c r="L349" i="2" s="1"/>
  <c r="N349" i="2" s="1"/>
  <c r="P349" i="2" s="1"/>
  <c r="T349" i="2" s="1"/>
  <c r="L355" i="2" s="1" a="1"/>
  <c r="L355" i="2" s="1"/>
  <c r="N355" i="2" s="1"/>
  <c r="O349" i="2" l="1"/>
  <c r="S349" i="2" s="1"/>
  <c r="K350" i="2" s="1" a="1"/>
  <c r="K350" i="2" s="1"/>
  <c r="M350" i="2" s="1"/>
  <c r="O350" i="2" l="1"/>
  <c r="S350" i="2" s="1"/>
  <c r="K351" i="2" s="1" a="1"/>
  <c r="K351" i="2" s="1"/>
  <c r="M351" i="2" s="1"/>
  <c r="P350" i="2"/>
  <c r="T350" i="2" s="1"/>
  <c r="K352" i="2" s="1" a="1"/>
  <c r="K352" i="2" s="1"/>
  <c r="M352" i="2" s="1"/>
  <c r="O352" i="2" l="1"/>
  <c r="S352" i="2" s="1"/>
  <c r="K353" i="2" s="1" a="1"/>
  <c r="K353" i="2" s="1"/>
  <c r="M353" i="2" s="1"/>
  <c r="P352" i="2"/>
  <c r="T352" i="2" s="1"/>
  <c r="K357" i="2" s="1" a="1"/>
  <c r="K357" i="2" s="1"/>
  <c r="M357" i="2" s="1"/>
  <c r="O351" i="2"/>
  <c r="S351" i="2" s="1"/>
  <c r="L399" i="2" s="1" a="1"/>
  <c r="L399" i="2" s="1"/>
  <c r="N399" i="2" s="1"/>
  <c r="P351" i="2"/>
  <c r="T351" i="2" s="1"/>
  <c r="L356" i="2" s="1" a="1"/>
  <c r="L356" i="2" s="1"/>
  <c r="N356" i="2" s="1"/>
  <c r="O353" i="2" l="1"/>
  <c r="S353" i="2" s="1"/>
  <c r="K354" i="2" s="1" a="1"/>
  <c r="K354" i="2" s="1"/>
  <c r="M354" i="2" s="1"/>
  <c r="P353" i="2"/>
  <c r="T353" i="2" s="1"/>
  <c r="L357" i="2" s="1" a="1"/>
  <c r="L357" i="2" s="1"/>
  <c r="N357" i="2" s="1"/>
  <c r="P357" i="2" s="1"/>
  <c r="T357" i="2" s="1"/>
  <c r="L362" i="2" s="1" a="1"/>
  <c r="L362" i="2" s="1"/>
  <c r="N362" i="2" s="1"/>
  <c r="O357" i="2" l="1"/>
  <c r="S357" i="2" s="1"/>
  <c r="K358" i="2" s="1" a="1"/>
  <c r="K358" i="2" s="1"/>
  <c r="M358" i="2" s="1"/>
  <c r="O354" i="2"/>
  <c r="S354" i="2" s="1"/>
  <c r="K355" i="2" s="1" a="1"/>
  <c r="K355" i="2" s="1"/>
  <c r="M355" i="2" s="1"/>
  <c r="P354" i="2"/>
  <c r="T354" i="2" s="1"/>
  <c r="L359" i="2" s="1" a="1"/>
  <c r="L359" i="2" s="1"/>
  <c r="N359" i="2" s="1"/>
  <c r="O358" i="2" l="1"/>
  <c r="S358" i="2" s="1"/>
  <c r="K359" i="2" s="1" a="1"/>
  <c r="K359" i="2" s="1"/>
  <c r="M359" i="2" s="1"/>
  <c r="O359" i="2" s="1"/>
  <c r="S359" i="2" s="1"/>
  <c r="K360" i="2" s="1" a="1"/>
  <c r="K360" i="2" s="1"/>
  <c r="M360" i="2" s="1"/>
  <c r="P358" i="2"/>
  <c r="T358" i="2" s="1"/>
  <c r="L363" i="2" s="1" a="1"/>
  <c r="L363" i="2" s="1"/>
  <c r="N363" i="2" s="1"/>
  <c r="O355" i="2"/>
  <c r="S355" i="2" s="1"/>
  <c r="K356" i="2" s="1" a="1"/>
  <c r="K356" i="2" s="1"/>
  <c r="M356" i="2" s="1"/>
  <c r="P355" i="2"/>
  <c r="T355" i="2" s="1"/>
  <c r="L361" i="2" s="1" a="1"/>
  <c r="L361" i="2" s="1"/>
  <c r="N361" i="2" s="1"/>
  <c r="O356" i="2" l="1"/>
  <c r="S356" i="2" s="1"/>
  <c r="L404" i="2" s="1" a="1"/>
  <c r="L404" i="2" s="1"/>
  <c r="N404" i="2" s="1"/>
  <c r="P356" i="2"/>
  <c r="T356" i="2" s="1"/>
  <c r="L360" i="2" s="1" a="1"/>
  <c r="L360" i="2" s="1"/>
  <c r="N360" i="2" s="1"/>
  <c r="P360" i="2" s="1"/>
  <c r="T360" i="2" s="1"/>
  <c r="L364" i="2" s="1" a="1"/>
  <c r="L364" i="2" s="1"/>
  <c r="N364" i="2" s="1"/>
  <c r="P359" i="2"/>
  <c r="T359" i="2" s="1"/>
  <c r="K362" i="2" s="1" a="1"/>
  <c r="K362" i="2" s="1"/>
  <c r="M362" i="2" s="1"/>
  <c r="O360" i="2" l="1"/>
  <c r="S360" i="2" s="1"/>
  <c r="K361" i="2" s="1" a="1"/>
  <c r="K361" i="2" s="1"/>
  <c r="M361" i="2" s="1"/>
  <c r="O362" i="2"/>
  <c r="S362" i="2" s="1"/>
  <c r="K363" i="2" s="1" a="1"/>
  <c r="K363" i="2" s="1"/>
  <c r="M363" i="2" s="1"/>
  <c r="P362" i="2"/>
  <c r="T362" i="2" s="1"/>
  <c r="L367" i="2" s="1" a="1"/>
  <c r="L367" i="2" s="1"/>
  <c r="N367" i="2" s="1"/>
  <c r="O363" i="2" l="1"/>
  <c r="S363" i="2" s="1"/>
  <c r="K364" i="2" s="1" a="1"/>
  <c r="K364" i="2" s="1"/>
  <c r="M364" i="2" s="1"/>
  <c r="P363" i="2"/>
  <c r="T363" i="2" s="1"/>
  <c r="K367" i="2" s="1" a="1"/>
  <c r="K367" i="2" s="1"/>
  <c r="M367" i="2" s="1"/>
  <c r="O367" i="2" s="1"/>
  <c r="S367" i="2" s="1"/>
  <c r="K368" i="2" s="1" a="1"/>
  <c r="K368" i="2" s="1"/>
  <c r="M368" i="2" s="1"/>
  <c r="O361" i="2"/>
  <c r="S361" i="2" s="1"/>
  <c r="K410" i="2" s="1" a="1"/>
  <c r="K410" i="2" s="1"/>
  <c r="M410" i="2" s="1"/>
  <c r="P361" i="2"/>
  <c r="T361" i="2" s="1"/>
  <c r="L365" i="2" s="1" a="1"/>
  <c r="L365" i="2" s="1"/>
  <c r="N365" i="2" s="1"/>
  <c r="O368" i="2" l="1"/>
  <c r="S368" i="2" s="1"/>
  <c r="K369" i="2" s="1" a="1"/>
  <c r="K369" i="2" s="1"/>
  <c r="M369" i="2" s="1"/>
  <c r="P368" i="2"/>
  <c r="T368" i="2" s="1"/>
  <c r="L391" i="2" s="1" a="1"/>
  <c r="L391" i="2" s="1"/>
  <c r="N391" i="2" s="1"/>
  <c r="O364" i="2"/>
  <c r="S364" i="2" s="1"/>
  <c r="K365" i="2" s="1" a="1"/>
  <c r="K365" i="2" s="1"/>
  <c r="M365" i="2" s="1"/>
  <c r="O365" i="2" s="1"/>
  <c r="S365" i="2" s="1"/>
  <c r="K366" i="2" s="1" a="1"/>
  <c r="K366" i="2" s="1"/>
  <c r="M366" i="2" s="1"/>
  <c r="P364" i="2"/>
  <c r="T364" i="2" s="1"/>
  <c r="L369" i="2" s="1" a="1"/>
  <c r="L369" i="2" s="1"/>
  <c r="N369" i="2" s="1"/>
  <c r="P367" i="2"/>
  <c r="T367" i="2" s="1"/>
  <c r="L390" i="2" s="1" a="1"/>
  <c r="L390" i="2" s="1"/>
  <c r="N390" i="2" s="1"/>
  <c r="P369" i="2" l="1"/>
  <c r="T369" i="2" s="1"/>
  <c r="L392" i="2" s="1" a="1"/>
  <c r="L392" i="2" s="1"/>
  <c r="N392" i="2" s="1"/>
  <c r="O366" i="2"/>
  <c r="S366" i="2" s="1"/>
  <c r="L417" i="2" s="1" a="1"/>
  <c r="L417" i="2" s="1"/>
  <c r="N417" i="2" s="1"/>
  <c r="P366" i="2"/>
  <c r="T366" i="2" s="1"/>
  <c r="L387" i="2" s="1" a="1"/>
  <c r="L387" i="2" s="1"/>
  <c r="N387" i="2" s="1"/>
  <c r="P365" i="2"/>
  <c r="T365" i="2" s="1"/>
  <c r="L371" i="2" s="1" a="1"/>
  <c r="L371" i="2" s="1"/>
  <c r="N371" i="2" s="1"/>
  <c r="O369" i="2"/>
  <c r="S369" i="2" s="1"/>
  <c r="K370" i="2" s="1" a="1"/>
  <c r="K370" i="2" s="1"/>
  <c r="M370" i="2" s="1"/>
  <c r="O370" i="2" l="1"/>
  <c r="S370" i="2" s="1"/>
  <c r="K371" i="2" s="1" a="1"/>
  <c r="K371" i="2" s="1"/>
  <c r="M371" i="2" s="1"/>
  <c r="O371" i="2" s="1"/>
  <c r="S371" i="2" s="1"/>
  <c r="K444" i="2" s="1" a="1"/>
  <c r="K444" i="2" s="1"/>
  <c r="M444" i="2" s="1"/>
  <c r="P370" i="2"/>
  <c r="T370" i="2" s="1"/>
  <c r="L394" i="2" s="1" a="1"/>
  <c r="L394" i="2" s="1"/>
  <c r="N394" i="2" s="1"/>
  <c r="P387" i="2"/>
  <c r="T387" i="2" s="1"/>
  <c r="L393" i="2" s="1" a="1"/>
  <c r="L393" i="2" s="1"/>
  <c r="N393" i="2" s="1"/>
  <c r="O387" i="2"/>
  <c r="S387" i="2" s="1"/>
  <c r="K388" i="2" s="1" a="1"/>
  <c r="K388" i="2" s="1"/>
  <c r="M388" i="2" s="1"/>
  <c r="O388" i="2" l="1"/>
  <c r="S388" i="2" s="1"/>
  <c r="K389" i="2" s="1" a="1"/>
  <c r="K389" i="2" s="1"/>
  <c r="M389" i="2" s="1"/>
  <c r="P388" i="2"/>
  <c r="T388" i="2" s="1"/>
  <c r="K390" i="2" s="1" a="1"/>
  <c r="K390" i="2" s="1"/>
  <c r="M390" i="2" s="1"/>
  <c r="P371" i="2"/>
  <c r="T371" i="2" s="1"/>
  <c r="L395" i="2" s="1" a="1"/>
  <c r="L395" i="2" s="1"/>
  <c r="N395" i="2" s="1"/>
  <c r="O389" i="2" l="1"/>
  <c r="S389" i="2" s="1"/>
  <c r="L396" i="2" s="1" a="1"/>
  <c r="L396" i="2" s="1"/>
  <c r="N396" i="2" s="1"/>
  <c r="P389" i="2"/>
  <c r="T389" i="2" s="1"/>
  <c r="L397" i="2" s="1" a="1"/>
  <c r="L397" i="2" s="1"/>
  <c r="N397" i="2" s="1"/>
  <c r="O390" i="2"/>
  <c r="S390" i="2" s="1"/>
  <c r="K391" i="2" s="1" a="1"/>
  <c r="K391" i="2" s="1"/>
  <c r="M391" i="2" s="1"/>
  <c r="P390" i="2"/>
  <c r="T390" i="2" s="1"/>
  <c r="L398" i="2" s="1" a="1"/>
  <c r="L398" i="2" s="1"/>
  <c r="N398" i="2" s="1"/>
  <c r="O391" i="2" l="1"/>
  <c r="S391" i="2" s="1"/>
  <c r="K392" i="2" s="1" a="1"/>
  <c r="K392" i="2" s="1"/>
  <c r="M392" i="2" s="1"/>
  <c r="P391" i="2"/>
  <c r="T391" i="2" s="1"/>
  <c r="L400" i="2" s="1" a="1"/>
  <c r="L400" i="2" s="1"/>
  <c r="N400" i="2" s="1"/>
  <c r="O392" i="2" l="1"/>
  <c r="S392" i="2" s="1"/>
  <c r="K393" i="2" s="1" a="1"/>
  <c r="K393" i="2" s="1"/>
  <c r="M393" i="2" s="1"/>
  <c r="P392" i="2"/>
  <c r="T392" i="2" s="1"/>
  <c r="L402" i="2" s="1" a="1"/>
  <c r="L402" i="2" s="1"/>
  <c r="N402" i="2" s="1"/>
  <c r="O393" i="2" l="1"/>
  <c r="S393" i="2" s="1"/>
  <c r="K394" i="2" s="1" a="1"/>
  <c r="K394" i="2" s="1"/>
  <c r="M394" i="2" s="1"/>
  <c r="P393" i="2"/>
  <c r="T393" i="2" s="1"/>
  <c r="L405" i="2" s="1" a="1"/>
  <c r="L405" i="2" s="1"/>
  <c r="N405" i="2" s="1"/>
  <c r="O394" i="2" l="1"/>
  <c r="S394" i="2" s="1"/>
  <c r="K395" i="2" s="1" a="1"/>
  <c r="K395" i="2" s="1"/>
  <c r="M395" i="2" s="1"/>
  <c r="P394" i="2"/>
  <c r="T394" i="2" s="1"/>
  <c r="L406" i="2" s="1" a="1"/>
  <c r="L406" i="2" s="1"/>
  <c r="N406" i="2" s="1"/>
  <c r="O395" i="2" l="1"/>
  <c r="S395" i="2" s="1"/>
  <c r="K396" i="2" s="1" a="1"/>
  <c r="K396" i="2" s="1"/>
  <c r="M396" i="2" s="1"/>
  <c r="P395" i="2"/>
  <c r="T395" i="2" s="1"/>
  <c r="K398" i="2" s="1" a="1"/>
  <c r="K398" i="2" s="1"/>
  <c r="M398" i="2" s="1"/>
  <c r="P398" i="2" l="1"/>
  <c r="T398" i="2" s="1"/>
  <c r="L419" i="2" s="1" a="1"/>
  <c r="L419" i="2" s="1"/>
  <c r="N419" i="2" s="1"/>
  <c r="O398" i="2"/>
  <c r="S398" i="2" s="1"/>
  <c r="K399" i="2" s="1" a="1"/>
  <c r="K399" i="2" s="1"/>
  <c r="M399" i="2" s="1"/>
  <c r="O396" i="2"/>
  <c r="S396" i="2" s="1"/>
  <c r="K397" i="2" s="1" a="1"/>
  <c r="K397" i="2" s="1"/>
  <c r="M397" i="2" s="1"/>
  <c r="P396" i="2"/>
  <c r="T396" i="2" s="1"/>
  <c r="L403" i="2" s="1" a="1"/>
  <c r="L403" i="2" s="1"/>
  <c r="N403" i="2" s="1"/>
  <c r="P397" i="2" l="1"/>
  <c r="T397" i="2" s="1"/>
  <c r="L407" i="2" s="1" a="1"/>
  <c r="L407" i="2" s="1"/>
  <c r="N407" i="2" s="1"/>
  <c r="O397" i="2"/>
  <c r="S397" i="2" s="1"/>
  <c r="K34" i="1" s="1" a="1"/>
  <c r="K34" i="1" s="1"/>
  <c r="V34" i="1" s="1"/>
  <c r="O399" i="2"/>
  <c r="S399" i="2" s="1"/>
  <c r="K400" i="2" s="1" a="1"/>
  <c r="K400" i="2" s="1"/>
  <c r="M400" i="2" s="1"/>
  <c r="P399" i="2"/>
  <c r="T399" i="2" s="1"/>
  <c r="K411" i="2" s="1" a="1"/>
  <c r="K411" i="2" s="1"/>
  <c r="M411" i="2" s="1"/>
  <c r="O400" i="2" l="1"/>
  <c r="S400" i="2" s="1"/>
  <c r="K401" i="2" s="1" a="1"/>
  <c r="K401" i="2" s="1"/>
  <c r="M401" i="2" s="1"/>
  <c r="P400" i="2"/>
  <c r="T400" i="2" s="1"/>
  <c r="K412" i="2" s="1" a="1"/>
  <c r="K412" i="2" s="1"/>
  <c r="M412" i="2" s="1"/>
  <c r="O401" i="2" l="1"/>
  <c r="S401" i="2" s="1"/>
  <c r="K402" i="2" s="1" a="1"/>
  <c r="K402" i="2" s="1"/>
  <c r="M402" i="2" s="1"/>
  <c r="P401" i="2"/>
  <c r="T401" i="2" s="1"/>
  <c r="L420" i="2" s="1" a="1"/>
  <c r="L420" i="2" s="1"/>
  <c r="N420" i="2" s="1"/>
  <c r="O402" i="2" l="1"/>
  <c r="S402" i="2" s="1"/>
  <c r="K403" i="2" s="1" a="1"/>
  <c r="K403" i="2" s="1"/>
  <c r="M403" i="2" s="1"/>
  <c r="P402" i="2"/>
  <c r="T402" i="2" s="1"/>
  <c r="L421" i="2" s="1" a="1"/>
  <c r="L421" i="2" s="1"/>
  <c r="N421" i="2" s="1"/>
  <c r="O403" i="2" l="1"/>
  <c r="S403" i="2" s="1"/>
  <c r="K404" i="2" s="1" a="1"/>
  <c r="K404" i="2" s="1"/>
  <c r="M404" i="2" s="1"/>
  <c r="P403" i="2"/>
  <c r="T403" i="2" s="1"/>
  <c r="K414" i="2" s="1" a="1"/>
  <c r="K414" i="2" s="1"/>
  <c r="M414" i="2" s="1"/>
  <c r="O404" i="2" l="1"/>
  <c r="S404" i="2" s="1"/>
  <c r="K405" i="2" s="1" a="1"/>
  <c r="K405" i="2" s="1"/>
  <c r="M405" i="2" s="1"/>
  <c r="P404" i="2"/>
  <c r="T404" i="2" s="1"/>
  <c r="K413" i="2" s="1" a="1"/>
  <c r="K413" i="2" s="1"/>
  <c r="M413" i="2" s="1"/>
  <c r="O405" i="2" l="1"/>
  <c r="S405" i="2" s="1"/>
  <c r="K406" i="2" s="1" a="1"/>
  <c r="K406" i="2" s="1"/>
  <c r="M406" i="2" s="1"/>
  <c r="P405" i="2"/>
  <c r="T405" i="2" s="1"/>
  <c r="K408" i="2" s="1" a="1"/>
  <c r="K408" i="2" s="1"/>
  <c r="M408" i="2" s="1"/>
  <c r="O406" i="2" l="1"/>
  <c r="S406" i="2" s="1"/>
  <c r="K407" i="2" s="1" a="1"/>
  <c r="K407" i="2" s="1"/>
  <c r="M407" i="2" s="1"/>
  <c r="P406" i="2"/>
  <c r="T406" i="2" s="1"/>
  <c r="L422" i="2" s="1" a="1"/>
  <c r="L422" i="2" s="1"/>
  <c r="N422" i="2" s="1"/>
  <c r="O407" i="2" l="1"/>
  <c r="S407" i="2" s="1"/>
  <c r="P407" i="2"/>
  <c r="T407" i="2" s="1"/>
  <c r="L408" i="2" s="1" a="1"/>
  <c r="L408" i="2" s="1"/>
  <c r="N408" i="2" s="1"/>
  <c r="K647" i="2" l="1" a="1"/>
  <c r="K647" i="2" s="1"/>
  <c r="P408" i="2"/>
  <c r="T408" i="2" s="1"/>
  <c r="L409" i="2" s="1" a="1"/>
  <c r="L409" i="2" s="1"/>
  <c r="N409" i="2" s="1"/>
  <c r="O408" i="2"/>
  <c r="S408" i="2" s="1"/>
  <c r="K488" i="2" s="1" a="1"/>
  <c r="K488" i="2" s="1"/>
  <c r="M488" i="2" s="1"/>
  <c r="M647" i="2" l="1"/>
  <c r="P409" i="2"/>
  <c r="T409" i="2" s="1"/>
  <c r="L410" i="2" s="1" a="1"/>
  <c r="L410" i="2" s="1"/>
  <c r="N410" i="2" s="1"/>
  <c r="O409" i="2"/>
  <c r="S409" i="2" s="1"/>
  <c r="K451" i="2" s="1" a="1"/>
  <c r="K451" i="2" s="1"/>
  <c r="M451" i="2" s="1"/>
  <c r="O451" i="2" l="1"/>
  <c r="S451" i="2" s="1"/>
  <c r="K460" i="2" s="1" a="1"/>
  <c r="K460" i="2" s="1"/>
  <c r="M460" i="2" s="1"/>
  <c r="P451" i="2"/>
  <c r="T451" i="2" s="1"/>
  <c r="L452" i="2" s="1" a="1"/>
  <c r="L452" i="2" s="1"/>
  <c r="N452" i="2" s="1"/>
  <c r="P410" i="2"/>
  <c r="T410" i="2" s="1"/>
  <c r="L411" i="2" s="1" a="1"/>
  <c r="L411" i="2" s="1"/>
  <c r="N411" i="2" s="1"/>
  <c r="O410" i="2"/>
  <c r="S410" i="2" s="1"/>
  <c r="L415" i="2" s="1" a="1"/>
  <c r="L415" i="2" s="1"/>
  <c r="N415" i="2" s="1"/>
  <c r="O411" i="2" l="1"/>
  <c r="S411" i="2" s="1"/>
  <c r="K415" i="2" s="1" a="1"/>
  <c r="K415" i="2" s="1"/>
  <c r="M415" i="2" s="1"/>
  <c r="O415" i="2" s="1"/>
  <c r="S415" i="2" s="1"/>
  <c r="K416" i="2" s="1" a="1"/>
  <c r="K416" i="2" s="1"/>
  <c r="M416" i="2" s="1"/>
  <c r="P411" i="2"/>
  <c r="T411" i="2" s="1"/>
  <c r="L412" i="2" s="1" a="1"/>
  <c r="L412" i="2" s="1"/>
  <c r="N412" i="2" s="1"/>
  <c r="P452" i="2"/>
  <c r="T452" i="2" s="1"/>
  <c r="L453" i="2" s="1" a="1"/>
  <c r="L453" i="2" s="1"/>
  <c r="N453" i="2" s="1"/>
  <c r="O452" i="2"/>
  <c r="S452" i="2" s="1"/>
  <c r="K461" i="2" s="1" a="1"/>
  <c r="K461" i="2" s="1"/>
  <c r="M461" i="2" s="1"/>
  <c r="P460" i="2"/>
  <c r="T460" i="2" s="1"/>
  <c r="L461" i="2" s="1" a="1"/>
  <c r="L461" i="2" s="1"/>
  <c r="N461" i="2" s="1"/>
  <c r="O460" i="2"/>
  <c r="S460" i="2" s="1"/>
  <c r="K491" i="2" s="1" a="1"/>
  <c r="K491" i="2" s="1"/>
  <c r="M491" i="2" s="1"/>
  <c r="P461" i="2" l="1"/>
  <c r="T461" i="2" s="1"/>
  <c r="L462" i="2" s="1" a="1"/>
  <c r="L462" i="2" s="1"/>
  <c r="N462" i="2" s="1"/>
  <c r="P412" i="2"/>
  <c r="T412" i="2" s="1"/>
  <c r="L413" i="2" s="1" a="1"/>
  <c r="L413" i="2" s="1"/>
  <c r="N413" i="2" s="1"/>
  <c r="O412" i="2"/>
  <c r="S412" i="2" s="1"/>
  <c r="L416" i="2" s="1" a="1"/>
  <c r="L416" i="2" s="1"/>
  <c r="N416" i="2" s="1"/>
  <c r="P416" i="2" s="1"/>
  <c r="T416" i="2" s="1"/>
  <c r="K447" i="2" s="1" a="1"/>
  <c r="K447" i="2" s="1"/>
  <c r="M447" i="2" s="1"/>
  <c r="O461" i="2"/>
  <c r="S461" i="2" s="1"/>
  <c r="P415" i="2"/>
  <c r="T415" i="2" s="1"/>
  <c r="K443" i="2" s="1" a="1"/>
  <c r="K443" i="2" s="1"/>
  <c r="M443" i="2" s="1"/>
  <c r="K527" i="2" l="1" a="1"/>
  <c r="K527" i="2" s="1"/>
  <c r="O416" i="2"/>
  <c r="S416" i="2" s="1"/>
  <c r="K417" i="2" s="1" a="1"/>
  <c r="K417" i="2" s="1"/>
  <c r="M417" i="2" s="1"/>
  <c r="P413" i="2"/>
  <c r="T413" i="2" s="1"/>
  <c r="L414" i="2" s="1" a="1"/>
  <c r="L414" i="2" s="1"/>
  <c r="N414" i="2" s="1"/>
  <c r="O413" i="2"/>
  <c r="S413" i="2" s="1"/>
  <c r="L418" i="2" s="1" a="1"/>
  <c r="L418" i="2" s="1"/>
  <c r="N418" i="2" s="1"/>
  <c r="M527" i="2" l="1"/>
  <c r="P414" i="2"/>
  <c r="T414" i="2" s="1"/>
  <c r="L423" i="2" s="1" a="1"/>
  <c r="L423" i="2" s="1"/>
  <c r="N423" i="2" s="1"/>
  <c r="O414" i="2"/>
  <c r="S414" i="2" s="1"/>
  <c r="K487" i="2" s="1" a="1"/>
  <c r="K487" i="2" s="1"/>
  <c r="M487" i="2" s="1"/>
  <c r="O417" i="2"/>
  <c r="S417" i="2" s="1"/>
  <c r="K418" i="2" s="1" a="1"/>
  <c r="K418" i="2" s="1"/>
  <c r="M418" i="2" s="1"/>
  <c r="O418" i="2" s="1"/>
  <c r="S418" i="2" s="1"/>
  <c r="K419" i="2" s="1" a="1"/>
  <c r="K419" i="2" s="1"/>
  <c r="M419" i="2" s="1"/>
  <c r="P417" i="2"/>
  <c r="T417" i="2" s="1"/>
  <c r="K448" i="2" s="1" a="1"/>
  <c r="K448" i="2" s="1"/>
  <c r="M448" i="2" s="1"/>
  <c r="O419" i="2" l="1"/>
  <c r="S419" i="2" s="1"/>
  <c r="K420" i="2" s="1" a="1"/>
  <c r="K420" i="2" s="1"/>
  <c r="M420" i="2" s="1"/>
  <c r="P419" i="2"/>
  <c r="T419" i="2" s="1"/>
  <c r="L478" i="2" s="1" a="1"/>
  <c r="L478" i="2" s="1"/>
  <c r="N478" i="2" s="1"/>
  <c r="P418" i="2"/>
  <c r="T418" i="2" s="1"/>
  <c r="K486" i="2" s="1" a="1"/>
  <c r="K486" i="2" s="1"/>
  <c r="M486" i="2" s="1"/>
  <c r="P420" i="2" l="1"/>
  <c r="T420" i="2" s="1"/>
  <c r="L476" i="2" s="1" a="1"/>
  <c r="L476" i="2" s="1"/>
  <c r="N476" i="2" s="1"/>
  <c r="O420" i="2"/>
  <c r="S420" i="2" s="1"/>
  <c r="K421" i="2" s="1" a="1"/>
  <c r="K421" i="2" s="1"/>
  <c r="M421" i="2" s="1"/>
  <c r="P476" i="2" l="1"/>
  <c r="T476" i="2" s="1"/>
  <c r="L504" i="2" s="1" a="1"/>
  <c r="L504" i="2" s="1"/>
  <c r="N504" i="2" s="1"/>
  <c r="O476" i="2"/>
  <c r="S476" i="2" s="1"/>
  <c r="K478" i="2" s="1" a="1"/>
  <c r="K478" i="2" s="1"/>
  <c r="M478" i="2" s="1"/>
  <c r="P421" i="2"/>
  <c r="T421" i="2" s="1"/>
  <c r="L506" i="2" s="1" a="1"/>
  <c r="L506" i="2" s="1"/>
  <c r="N506" i="2" s="1"/>
  <c r="O421" i="2"/>
  <c r="S421" i="2" s="1"/>
  <c r="K422" i="2" s="1" a="1"/>
  <c r="K422" i="2" s="1"/>
  <c r="M422" i="2" s="1"/>
  <c r="P422" i="2" l="1"/>
  <c r="T422" i="2" s="1"/>
  <c r="O422" i="2"/>
  <c r="S422" i="2" s="1"/>
  <c r="K423" i="2" s="1" a="1"/>
  <c r="K423" i="2" s="1"/>
  <c r="M423" i="2" s="1"/>
  <c r="O478" i="2"/>
  <c r="S478" i="2" s="1"/>
  <c r="L480" i="2" s="1" a="1"/>
  <c r="L480" i="2" s="1"/>
  <c r="N480" i="2" s="1"/>
  <c r="P478" i="2"/>
  <c r="T478" i="2" s="1"/>
  <c r="L495" i="2" s="1" a="1"/>
  <c r="L495" i="2" s="1"/>
  <c r="N495" i="2" s="1"/>
  <c r="L660" i="2" l="1" a="1"/>
  <c r="L660" i="2" s="1"/>
  <c r="O423" i="2"/>
  <c r="S423" i="2" s="1"/>
  <c r="K424" i="2" s="1" a="1"/>
  <c r="K424" i="2" s="1"/>
  <c r="M424" i="2" s="1"/>
  <c r="P423" i="2"/>
  <c r="T423" i="2" s="1"/>
  <c r="L473" i="2" s="1" a="1"/>
  <c r="L473" i="2" s="1"/>
  <c r="N473" i="2" s="1"/>
  <c r="N660" i="2" l="1"/>
  <c r="P424" i="2"/>
  <c r="T424" i="2" s="1"/>
  <c r="L437" i="2" s="1" a="1"/>
  <c r="L437" i="2" s="1"/>
  <c r="N437" i="2" s="1"/>
  <c r="O424" i="2"/>
  <c r="S424" i="2" s="1"/>
  <c r="K445" i="2" s="1" a="1"/>
  <c r="K445" i="2" s="1"/>
  <c r="M445" i="2" s="1"/>
  <c r="O437" i="2" l="1"/>
  <c r="S437" i="2" s="1"/>
  <c r="K453" i="2" s="1" a="1"/>
  <c r="K453" i="2" s="1"/>
  <c r="M453" i="2" s="1"/>
  <c r="P437" i="2"/>
  <c r="T437" i="2" s="1"/>
  <c r="L438" i="2" s="1" a="1"/>
  <c r="L438" i="2" s="1"/>
  <c r="N438" i="2" s="1"/>
  <c r="P438" i="2" l="1"/>
  <c r="T438" i="2" s="1"/>
  <c r="L439" i="2" s="1" a="1"/>
  <c r="L439" i="2" s="1"/>
  <c r="N439" i="2" s="1"/>
  <c r="O438" i="2"/>
  <c r="S438" i="2" s="1"/>
  <c r="K457" i="2" s="1" a="1"/>
  <c r="K457" i="2" s="1"/>
  <c r="M457" i="2" s="1"/>
  <c r="O453" i="2"/>
  <c r="S453" i="2" s="1"/>
  <c r="K462" i="2" s="1" a="1"/>
  <c r="K462" i="2" s="1"/>
  <c r="M462" i="2" s="1"/>
  <c r="P453" i="2"/>
  <c r="T453" i="2" s="1"/>
  <c r="L454" i="2" s="1" a="1"/>
  <c r="L454" i="2" s="1"/>
  <c r="N454" i="2" s="1"/>
  <c r="O462" i="2" l="1"/>
  <c r="S462" i="2" s="1"/>
  <c r="K493" i="2" s="1" a="1"/>
  <c r="K493" i="2" s="1"/>
  <c r="M493" i="2" s="1"/>
  <c r="P462" i="2"/>
  <c r="T462" i="2" s="1"/>
  <c r="L463" i="2" s="1" a="1"/>
  <c r="L463" i="2" s="1"/>
  <c r="N463" i="2" s="1"/>
  <c r="O439" i="2"/>
  <c r="S439" i="2" s="1"/>
  <c r="K454" i="2" s="1" a="1"/>
  <c r="K454" i="2" s="1"/>
  <c r="M454" i="2" s="1"/>
  <c r="O454" i="2" s="1"/>
  <c r="S454" i="2" s="1"/>
  <c r="K463" i="2" s="1" a="1"/>
  <c r="K463" i="2" s="1"/>
  <c r="M463" i="2" s="1"/>
  <c r="P439" i="2"/>
  <c r="T439" i="2" s="1"/>
  <c r="L440" i="2" s="1" a="1"/>
  <c r="L440" i="2" s="1"/>
  <c r="N440" i="2" s="1"/>
  <c r="O463" i="2" l="1"/>
  <c r="S463" i="2" s="1"/>
  <c r="K494" i="2" s="1" a="1"/>
  <c r="K494" i="2" s="1"/>
  <c r="M494" i="2" s="1"/>
  <c r="P463" i="2"/>
  <c r="T463" i="2" s="1"/>
  <c r="L464" i="2" s="1" a="1"/>
  <c r="L464" i="2" s="1"/>
  <c r="N464" i="2" s="1"/>
  <c r="O440" i="2"/>
  <c r="S440" i="2" s="1"/>
  <c r="K455" i="2" s="1" a="1"/>
  <c r="K455" i="2" s="1"/>
  <c r="M455" i="2" s="1"/>
  <c r="P440" i="2"/>
  <c r="T440" i="2" s="1"/>
  <c r="L441" i="2" s="1" a="1"/>
  <c r="L441" i="2" s="1"/>
  <c r="N441" i="2" s="1"/>
  <c r="P454" i="2"/>
  <c r="T454" i="2" s="1"/>
  <c r="L455" i="2" s="1" a="1"/>
  <c r="L455" i="2" s="1"/>
  <c r="N455" i="2" s="1"/>
  <c r="P455" i="2" l="1"/>
  <c r="T455" i="2" s="1"/>
  <c r="L456" i="2" s="1" a="1"/>
  <c r="L456" i="2" s="1"/>
  <c r="N456" i="2" s="1"/>
  <c r="P441" i="2"/>
  <c r="T441" i="2" s="1"/>
  <c r="L442" i="2" s="1" a="1"/>
  <c r="L442" i="2" s="1"/>
  <c r="N442" i="2" s="1"/>
  <c r="O441" i="2"/>
  <c r="S441" i="2" s="1"/>
  <c r="K456" i="2" s="1" a="1"/>
  <c r="K456" i="2" s="1"/>
  <c r="M456" i="2" s="1"/>
  <c r="O455" i="2"/>
  <c r="S455" i="2" s="1"/>
  <c r="K464" i="2" s="1" a="1"/>
  <c r="K464" i="2" s="1"/>
  <c r="M464" i="2" s="1"/>
  <c r="O464" i="2" s="1"/>
  <c r="S464" i="2" s="1"/>
  <c r="K492" i="2" s="1" a="1"/>
  <c r="K492" i="2" s="1"/>
  <c r="M492" i="2" s="1"/>
  <c r="O456" i="2" l="1"/>
  <c r="S456" i="2" s="1"/>
  <c r="K465" i="2" s="1" a="1"/>
  <c r="K465" i="2" s="1"/>
  <c r="M465" i="2" s="1"/>
  <c r="O442" i="2"/>
  <c r="S442" i="2" s="1"/>
  <c r="K458" i="2" s="1" a="1"/>
  <c r="K458" i="2" s="1"/>
  <c r="M458" i="2" s="1"/>
  <c r="P442" i="2"/>
  <c r="T442" i="2" s="1"/>
  <c r="L443" i="2" s="1" a="1"/>
  <c r="L443" i="2" s="1"/>
  <c r="N443" i="2" s="1"/>
  <c r="P464" i="2"/>
  <c r="T464" i="2" s="1"/>
  <c r="L465" i="2" s="1" a="1"/>
  <c r="L465" i="2" s="1"/>
  <c r="N465" i="2" s="1"/>
  <c r="P456" i="2"/>
  <c r="T456" i="2" s="1"/>
  <c r="L457" i="2" s="1" a="1"/>
  <c r="L457" i="2" s="1"/>
  <c r="N457" i="2" s="1"/>
  <c r="P465" i="2" l="1"/>
  <c r="T465" i="2" s="1"/>
  <c r="L466" i="2" s="1" a="1"/>
  <c r="L466" i="2" s="1"/>
  <c r="N466" i="2" s="1"/>
  <c r="P457" i="2"/>
  <c r="T457" i="2" s="1"/>
  <c r="L458" i="2" s="1" a="1"/>
  <c r="L458" i="2" s="1"/>
  <c r="N458" i="2" s="1"/>
  <c r="P458" i="2" s="1"/>
  <c r="T458" i="2" s="1"/>
  <c r="L513" i="2" s="1" a="1"/>
  <c r="L513" i="2" s="1"/>
  <c r="N513" i="2" s="1"/>
  <c r="O457" i="2"/>
  <c r="S457" i="2" s="1"/>
  <c r="K466" i="2" s="1" a="1"/>
  <c r="K466" i="2" s="1"/>
  <c r="M466" i="2" s="1"/>
  <c r="O465" i="2"/>
  <c r="S465" i="2" s="1"/>
  <c r="K515" i="2" s="1" a="1"/>
  <c r="K515" i="2" s="1"/>
  <c r="M515" i="2" s="1"/>
  <c r="P443" i="2"/>
  <c r="T443" i="2" s="1"/>
  <c r="L444" i="2" s="1" a="1"/>
  <c r="L444" i="2" s="1"/>
  <c r="N444" i="2" s="1"/>
  <c r="O443" i="2"/>
  <c r="S443" i="2" s="1"/>
  <c r="L477" i="2" s="1" a="1"/>
  <c r="L477" i="2" s="1"/>
  <c r="N477" i="2" s="1"/>
  <c r="O458" i="2" l="1"/>
  <c r="S458" i="2" s="1"/>
  <c r="K467" i="2" s="1" a="1"/>
  <c r="K467" i="2" s="1"/>
  <c r="M467" i="2" s="1"/>
  <c r="O466" i="2"/>
  <c r="S466" i="2" s="1"/>
  <c r="K516" i="2" s="1" a="1"/>
  <c r="K516" i="2" s="1"/>
  <c r="M516" i="2" s="1"/>
  <c r="P513" i="2"/>
  <c r="T513" i="2" s="1"/>
  <c r="K54" i="1" s="1" a="1"/>
  <c r="K54" i="1" s="1"/>
  <c r="V54" i="1" s="1"/>
  <c r="O513" i="2"/>
  <c r="S513" i="2" s="1"/>
  <c r="K514" i="2" s="1" a="1"/>
  <c r="K514" i="2" s="1"/>
  <c r="M514" i="2" s="1"/>
  <c r="P444" i="2"/>
  <c r="T444" i="2" s="1"/>
  <c r="L445" i="2" s="1" a="1"/>
  <c r="L445" i="2" s="1"/>
  <c r="N445" i="2" s="1"/>
  <c r="O444" i="2"/>
  <c r="S444" i="2" s="1"/>
  <c r="K484" i="2" s="1" a="1"/>
  <c r="K484" i="2" s="1"/>
  <c r="M484" i="2" s="1"/>
  <c r="P466" i="2"/>
  <c r="T466" i="2" s="1"/>
  <c r="L467" i="2" s="1" a="1"/>
  <c r="L467" i="2" s="1"/>
  <c r="N467" i="2" s="1"/>
  <c r="P467" i="2" l="1"/>
  <c r="T467" i="2" s="1"/>
  <c r="L486" i="2" s="1" a="1"/>
  <c r="L486" i="2" s="1"/>
  <c r="N486" i="2" s="1"/>
  <c r="O486" i="2" s="1"/>
  <c r="S486" i="2" s="1"/>
  <c r="L502" i="2" s="1" a="1"/>
  <c r="L502" i="2" s="1"/>
  <c r="N502" i="2" s="1"/>
  <c r="O467" i="2"/>
  <c r="S467" i="2" s="1"/>
  <c r="K517" i="2" s="1" a="1"/>
  <c r="K517" i="2" s="1"/>
  <c r="M517" i="2" s="1"/>
  <c r="P445" i="2"/>
  <c r="T445" i="2" s="1"/>
  <c r="L446" i="2" s="1" a="1"/>
  <c r="L446" i="2" s="1"/>
  <c r="N446" i="2" s="1"/>
  <c r="O445" i="2"/>
  <c r="S445" i="2" s="1"/>
  <c r="K483" i="2" s="1" a="1"/>
  <c r="K483" i="2" s="1"/>
  <c r="M483" i="2" s="1"/>
  <c r="P514" i="2"/>
  <c r="T514" i="2" s="1"/>
  <c r="K50" i="1" s="1" a="1"/>
  <c r="K50" i="1" s="1"/>
  <c r="V50" i="1" s="1"/>
  <c r="O514" i="2"/>
  <c r="S514" i="2" s="1"/>
  <c r="L515" i="2" s="1" a="1"/>
  <c r="L515" i="2" s="1"/>
  <c r="N515" i="2" s="1"/>
  <c r="P486" i="2" l="1"/>
  <c r="T486" i="2" s="1"/>
  <c r="L487" i="2" s="1" a="1"/>
  <c r="L487" i="2" s="1"/>
  <c r="N487" i="2" s="1"/>
  <c r="P487" i="2" s="1"/>
  <c r="T487" i="2" s="1"/>
  <c r="L488" i="2" s="1" a="1"/>
  <c r="L488" i="2" s="1"/>
  <c r="N488" i="2" s="1"/>
  <c r="P446" i="2"/>
  <c r="T446" i="2" s="1"/>
  <c r="L447" i="2" s="1" a="1"/>
  <c r="L447" i="2" s="1"/>
  <c r="N447" i="2" s="1"/>
  <c r="O446" i="2"/>
  <c r="S446" i="2" s="1"/>
  <c r="L471" i="2" s="1" a="1"/>
  <c r="L471" i="2" s="1"/>
  <c r="N471" i="2" s="1"/>
  <c r="P515" i="2"/>
  <c r="T515" i="2" s="1"/>
  <c r="L516" i="2" s="1" a="1"/>
  <c r="L516" i="2" s="1"/>
  <c r="N516" i="2" s="1"/>
  <c r="O515" i="2"/>
  <c r="S515" i="2" s="1"/>
  <c r="O487" i="2" l="1"/>
  <c r="S487" i="2" s="1"/>
  <c r="K658" i="2" a="1"/>
  <c r="K658" i="2" s="1"/>
  <c r="K522" i="2" a="1"/>
  <c r="K522" i="2" s="1"/>
  <c r="P516" i="2"/>
  <c r="T516" i="2" s="1"/>
  <c r="L517" i="2" s="1" a="1"/>
  <c r="L517" i="2" s="1"/>
  <c r="N517" i="2" s="1"/>
  <c r="O516" i="2"/>
  <c r="S516" i="2" s="1"/>
  <c r="O471" i="2"/>
  <c r="S471" i="2" s="1"/>
  <c r="K472" i="2" s="1" a="1"/>
  <c r="K472" i="2" s="1"/>
  <c r="M472" i="2" s="1"/>
  <c r="P471" i="2"/>
  <c r="T471" i="2" s="1"/>
  <c r="K479" i="2" s="1" a="1"/>
  <c r="K479" i="2" s="1"/>
  <c r="M479" i="2" s="1"/>
  <c r="O488" i="2"/>
  <c r="S488" i="2" s="1"/>
  <c r="K25" i="1" s="1" a="1"/>
  <c r="K25" i="1" s="1"/>
  <c r="V25" i="1" s="1"/>
  <c r="P488" i="2"/>
  <c r="T488" i="2" s="1"/>
  <c r="L489" i="2" s="1" a="1"/>
  <c r="L489" i="2" s="1"/>
  <c r="N489" i="2" s="1"/>
  <c r="O447" i="2"/>
  <c r="S447" i="2" s="1"/>
  <c r="L472" i="2" s="1" a="1"/>
  <c r="L472" i="2" s="1"/>
  <c r="N472" i="2" s="1"/>
  <c r="P447" i="2"/>
  <c r="T447" i="2" s="1"/>
  <c r="L448" i="2" s="1" a="1"/>
  <c r="L448" i="2" s="1"/>
  <c r="N448" i="2" s="1"/>
  <c r="M658" i="2" l="1"/>
  <c r="K523" i="2" a="1"/>
  <c r="K523" i="2" s="1"/>
  <c r="P472" i="2"/>
  <c r="T472" i="2" s="1"/>
  <c r="K480" i="2" s="1" a="1"/>
  <c r="K480" i="2" s="1"/>
  <c r="M480" i="2" s="1"/>
  <c r="O480" i="2" s="1"/>
  <c r="S480" i="2" s="1"/>
  <c r="L503" i="2" s="1" a="1"/>
  <c r="L503" i="2" s="1"/>
  <c r="N503" i="2" s="1"/>
  <c r="M522" i="2"/>
  <c r="O489" i="2"/>
  <c r="S489" i="2" s="1"/>
  <c r="K22" i="1" s="1" a="1"/>
  <c r="K22" i="1" s="1"/>
  <c r="V22" i="1" s="1"/>
  <c r="P489" i="2"/>
  <c r="T489" i="2" s="1"/>
  <c r="L490" i="2" s="1" a="1"/>
  <c r="L490" i="2" s="1"/>
  <c r="N490" i="2" s="1"/>
  <c r="O448" i="2"/>
  <c r="S448" i="2" s="1"/>
  <c r="L475" i="2" s="1" a="1"/>
  <c r="L475" i="2" s="1"/>
  <c r="N475" i="2" s="1"/>
  <c r="P448" i="2"/>
  <c r="T448" i="2" s="1"/>
  <c r="K490" i="2" s="1" a="1"/>
  <c r="K490" i="2" s="1"/>
  <c r="M490" i="2" s="1"/>
  <c r="O472" i="2"/>
  <c r="S472" i="2" s="1"/>
  <c r="K473" i="2" s="1" a="1"/>
  <c r="K473" i="2" s="1"/>
  <c r="M473" i="2" s="1"/>
  <c r="P517" i="2"/>
  <c r="T517" i="2" s="1"/>
  <c r="O517" i="2"/>
  <c r="S517" i="2" s="1"/>
  <c r="P480" i="2" l="1"/>
  <c r="T480" i="2" s="1"/>
  <c r="L482" i="2" s="1" a="1"/>
  <c r="L482" i="2" s="1"/>
  <c r="N482" i="2" s="1"/>
  <c r="K526" i="2" a="1"/>
  <c r="K526" i="2" s="1"/>
  <c r="M523" i="2"/>
  <c r="O490" i="2"/>
  <c r="S490" i="2" s="1"/>
  <c r="L505" i="2" s="1" a="1"/>
  <c r="L505" i="2" s="1"/>
  <c r="N505" i="2" s="1"/>
  <c r="K518" i="2" a="1"/>
  <c r="K518" i="2" s="1"/>
  <c r="O473" i="2"/>
  <c r="S473" i="2" s="1"/>
  <c r="K475" i="2" s="1" a="1"/>
  <c r="K475" i="2" s="1"/>
  <c r="M475" i="2" s="1"/>
  <c r="O475" i="2" s="1"/>
  <c r="S475" i="2" s="1"/>
  <c r="K477" i="2" s="1" a="1"/>
  <c r="K477" i="2" s="1"/>
  <c r="M477" i="2" s="1"/>
  <c r="P473" i="2"/>
  <c r="T473" i="2" s="1"/>
  <c r="L500" i="2" s="1" a="1"/>
  <c r="L500" i="2" s="1"/>
  <c r="N500" i="2" s="1"/>
  <c r="P490" i="2"/>
  <c r="T490" i="2" s="1"/>
  <c r="L491" i="2" s="1" a="1"/>
  <c r="L491" i="2" s="1"/>
  <c r="N491" i="2" s="1"/>
  <c r="M526" i="2" l="1"/>
  <c r="M518" i="2"/>
  <c r="O491" i="2"/>
  <c r="S491" i="2" s="1"/>
  <c r="P491" i="2"/>
  <c r="T491" i="2" s="1"/>
  <c r="P475" i="2"/>
  <c r="T475" i="2" s="1"/>
  <c r="K482" i="2" s="1" a="1"/>
  <c r="K482" i="2" s="1"/>
  <c r="M482" i="2" s="1"/>
  <c r="O477" i="2"/>
  <c r="S477" i="2" s="1"/>
  <c r="L479" i="2" s="1" a="1"/>
  <c r="L479" i="2" s="1"/>
  <c r="N479" i="2" s="1"/>
  <c r="P477" i="2"/>
  <c r="T477" i="2" s="1"/>
  <c r="K485" i="2" s="1" a="1"/>
  <c r="K485" i="2" s="1"/>
  <c r="M485" i="2" s="1"/>
  <c r="L635" i="2" l="1" a="1"/>
  <c r="L635" i="2" s="1"/>
  <c r="K519" i="2" a="1"/>
  <c r="K519" i="2" s="1"/>
  <c r="O518" i="2"/>
  <c r="S518" i="2" s="1"/>
  <c r="P518" i="2"/>
  <c r="T518" i="2" s="1"/>
  <c r="P479" i="2"/>
  <c r="T479" i="2" s="1"/>
  <c r="L481" i="2" s="1" a="1"/>
  <c r="L481" i="2" s="1"/>
  <c r="N481" i="2" s="1"/>
  <c r="O479" i="2"/>
  <c r="S479" i="2" s="1"/>
  <c r="L496" i="2" s="1" a="1"/>
  <c r="L496" i="2" s="1"/>
  <c r="N496" i="2" s="1"/>
  <c r="O482" i="2"/>
  <c r="S482" i="2" s="1"/>
  <c r="L501" i="2" s="1" a="1"/>
  <c r="L501" i="2" s="1"/>
  <c r="N501" i="2" s="1"/>
  <c r="P482" i="2"/>
  <c r="T482" i="2" s="1"/>
  <c r="L485" i="2" s="1" a="1"/>
  <c r="L485" i="2" s="1"/>
  <c r="N485" i="2" s="1"/>
  <c r="P485" i="2" s="1"/>
  <c r="T485" i="2" s="1"/>
  <c r="K496" i="2" s="1" a="1"/>
  <c r="K496" i="2" s="1"/>
  <c r="M496" i="2" s="1"/>
  <c r="N635" i="2" l="1"/>
  <c r="K529" i="2" a="1"/>
  <c r="K529" i="2" s="1"/>
  <c r="L519" i="2" a="1"/>
  <c r="L519" i="2" s="1"/>
  <c r="M519" i="2"/>
  <c r="O496" i="2"/>
  <c r="S496" i="2" s="1"/>
  <c r="K497" i="2" s="1" a="1"/>
  <c r="K497" i="2" s="1"/>
  <c r="M497" i="2" s="1"/>
  <c r="P496" i="2"/>
  <c r="T496" i="2" s="1"/>
  <c r="P481" i="2"/>
  <c r="T481" i="2" s="1"/>
  <c r="L483" i="2" s="1" a="1"/>
  <c r="L483" i="2" s="1"/>
  <c r="N483" i="2" s="1"/>
  <c r="O481" i="2"/>
  <c r="S481" i="2" s="1"/>
  <c r="O485" i="2"/>
  <c r="S485" i="2" s="1"/>
  <c r="L499" i="2" s="1" a="1"/>
  <c r="L499" i="2" s="1"/>
  <c r="N499" i="2" s="1"/>
  <c r="K645" i="2" l="1" a="1"/>
  <c r="K645" i="2" s="1"/>
  <c r="K643" i="2" a="1"/>
  <c r="K643" i="2" s="1"/>
  <c r="M529" i="2"/>
  <c r="N519" i="2"/>
  <c r="P519" i="2" s="1"/>
  <c r="T519" i="2" s="1"/>
  <c r="L520" i="2" s="1" a="1"/>
  <c r="L520" i="2" s="1"/>
  <c r="P483" i="2"/>
  <c r="T483" i="2" s="1"/>
  <c r="L484" i="2" s="1" a="1"/>
  <c r="L484" i="2" s="1"/>
  <c r="N484" i="2" s="1"/>
  <c r="O483" i="2"/>
  <c r="S483" i="2" s="1"/>
  <c r="L497" i="2" s="1" a="1"/>
  <c r="L497" i="2" s="1"/>
  <c r="N497" i="2" s="1"/>
  <c r="M645" i="2" l="1"/>
  <c r="M643" i="2"/>
  <c r="O529" i="2"/>
  <c r="S529" i="2" s="1"/>
  <c r="P529" i="2"/>
  <c r="T529" i="2" s="1"/>
  <c r="L530" i="2" s="1" a="1"/>
  <c r="L530" i="2" s="1"/>
  <c r="N520" i="2"/>
  <c r="O519" i="2"/>
  <c r="S519" i="2" s="1"/>
  <c r="P497" i="2"/>
  <c r="T497" i="2" s="1"/>
  <c r="O497" i="2"/>
  <c r="S497" i="2" s="1"/>
  <c r="K498" i="2" s="1" a="1"/>
  <c r="K498" i="2" s="1"/>
  <c r="M498" i="2" s="1"/>
  <c r="O484" i="2"/>
  <c r="S484" i="2" s="1"/>
  <c r="L498" i="2" s="1" a="1"/>
  <c r="L498" i="2" s="1"/>
  <c r="N498" i="2" s="1"/>
  <c r="P484" i="2"/>
  <c r="T484" i="2" s="1"/>
  <c r="L492" i="2" s="1" a="1"/>
  <c r="L492" i="2" s="1"/>
  <c r="N492" i="2" s="1"/>
  <c r="K646" i="2" l="1" a="1"/>
  <c r="K646" i="2" s="1"/>
  <c r="K540" i="2" a="1"/>
  <c r="K540" i="2" s="1"/>
  <c r="K530" i="2" a="1"/>
  <c r="K530" i="2" s="1"/>
  <c r="N530" i="2"/>
  <c r="P520" i="2"/>
  <c r="T520" i="2" s="1"/>
  <c r="L521" i="2" s="1" a="1"/>
  <c r="L521" i="2" s="1"/>
  <c r="O520" i="2"/>
  <c r="S520" i="2" s="1"/>
  <c r="P498" i="2"/>
  <c r="T498" i="2" s="1"/>
  <c r="P492" i="2"/>
  <c r="T492" i="2" s="1"/>
  <c r="L493" i="2" s="1" a="1"/>
  <c r="L493" i="2" s="1"/>
  <c r="N493" i="2" s="1"/>
  <c r="O492" i="2"/>
  <c r="S492" i="2" s="1"/>
  <c r="O498" i="2"/>
  <c r="S498" i="2" s="1"/>
  <c r="K499" i="2" s="1" a="1"/>
  <c r="K499" i="2" s="1"/>
  <c r="M499" i="2" s="1"/>
  <c r="K652" i="2" l="1" a="1"/>
  <c r="K652" i="2" s="1"/>
  <c r="M646" i="2"/>
  <c r="M540" i="2"/>
  <c r="K531" i="2" a="1"/>
  <c r="K531" i="2" s="1"/>
  <c r="M530" i="2"/>
  <c r="O530" i="2" s="1"/>
  <c r="S530" i="2" s="1"/>
  <c r="K521" i="2" a="1"/>
  <c r="K521" i="2" s="1"/>
  <c r="N521" i="2"/>
  <c r="O499" i="2"/>
  <c r="S499" i="2" s="1"/>
  <c r="K500" i="2" s="1" a="1"/>
  <c r="K500" i="2" s="1"/>
  <c r="M500" i="2" s="1"/>
  <c r="P499" i="2"/>
  <c r="T499" i="2" s="1"/>
  <c r="P493" i="2"/>
  <c r="T493" i="2" s="1"/>
  <c r="L494" i="2" s="1" a="1"/>
  <c r="L494" i="2" s="1"/>
  <c r="N494" i="2" s="1"/>
  <c r="O493" i="2"/>
  <c r="S493" i="2" s="1"/>
  <c r="M652" i="2" l="1"/>
  <c r="K649" i="2" a="1"/>
  <c r="K649" i="2" s="1"/>
  <c r="K541" i="2" a="1"/>
  <c r="K541" i="2" s="1"/>
  <c r="O540" i="2"/>
  <c r="S540" i="2" s="1"/>
  <c r="P540" i="2"/>
  <c r="T540" i="2" s="1"/>
  <c r="L541" i="2" s="1" a="1"/>
  <c r="L541" i="2" s="1"/>
  <c r="M531" i="2"/>
  <c r="P530" i="2"/>
  <c r="T530" i="2" s="1"/>
  <c r="L531" i="2" s="1" a="1"/>
  <c r="L531" i="2" s="1"/>
  <c r="K524" i="2" a="1"/>
  <c r="K524" i="2" s="1"/>
  <c r="M521" i="2"/>
  <c r="O521" i="2" s="1"/>
  <c r="S521" i="2" s="1"/>
  <c r="O494" i="2"/>
  <c r="S494" i="2" s="1"/>
  <c r="P494" i="2"/>
  <c r="T494" i="2" s="1"/>
  <c r="K495" i="2" s="1" a="1"/>
  <c r="K495" i="2" s="1"/>
  <c r="M495" i="2" s="1"/>
  <c r="O500" i="2"/>
  <c r="S500" i="2" s="1"/>
  <c r="K501" i="2" s="1" a="1"/>
  <c r="K501" i="2" s="1"/>
  <c r="M501" i="2" s="1"/>
  <c r="P500" i="2"/>
  <c r="T500" i="2" s="1"/>
  <c r="L656" i="2" l="1" a="1"/>
  <c r="L656" i="2" s="1"/>
  <c r="M649" i="2"/>
  <c r="K551" i="2" a="1"/>
  <c r="K551" i="2" s="1"/>
  <c r="N541" i="2"/>
  <c r="M541" i="2"/>
  <c r="K532" i="2" a="1"/>
  <c r="K532" i="2" s="1"/>
  <c r="N531" i="2"/>
  <c r="P531" i="2" s="1"/>
  <c r="T531" i="2" s="1"/>
  <c r="L532" i="2" s="1" a="1"/>
  <c r="L532" i="2" s="1"/>
  <c r="K525" i="2" a="1"/>
  <c r="K525" i="2" s="1"/>
  <c r="M524" i="2"/>
  <c r="P521" i="2"/>
  <c r="T521" i="2" s="1"/>
  <c r="L522" i="2" s="1" a="1"/>
  <c r="L522" i="2" s="1"/>
  <c r="P501" i="2"/>
  <c r="T501" i="2" s="1"/>
  <c r="O501" i="2"/>
  <c r="S501" i="2" s="1"/>
  <c r="K502" i="2" s="1" a="1"/>
  <c r="K502" i="2" s="1"/>
  <c r="M502" i="2" s="1"/>
  <c r="P495" i="2"/>
  <c r="T495" i="2" s="1"/>
  <c r="O495" i="2"/>
  <c r="S495" i="2" s="1"/>
  <c r="N656" i="2" l="1"/>
  <c r="L654" i="2" a="1"/>
  <c r="L654" i="2" s="1"/>
  <c r="K650" i="2" a="1"/>
  <c r="K650" i="2" s="1"/>
  <c r="O541" i="2"/>
  <c r="S541" i="2" s="1"/>
  <c r="K552" i="2" s="1" a="1"/>
  <c r="K552" i="2" s="1"/>
  <c r="M551" i="2"/>
  <c r="P541" i="2"/>
  <c r="T541" i="2" s="1"/>
  <c r="L542" i="2" s="1" a="1"/>
  <c r="L542" i="2" s="1"/>
  <c r="O531" i="2"/>
  <c r="S531" i="2" s="1"/>
  <c r="N532" i="2"/>
  <c r="M532" i="2"/>
  <c r="K528" i="2" a="1"/>
  <c r="K528" i="2" s="1"/>
  <c r="M525" i="2"/>
  <c r="N522" i="2"/>
  <c r="O502" i="2"/>
  <c r="S502" i="2" s="1"/>
  <c r="K503" i="2" s="1" a="1"/>
  <c r="K503" i="2" s="1"/>
  <c r="M503" i="2" s="1"/>
  <c r="P502" i="2"/>
  <c r="T502" i="2" s="1"/>
  <c r="N654" i="2" l="1"/>
  <c r="K653" i="2" a="1"/>
  <c r="K653" i="2" s="1"/>
  <c r="M650" i="2"/>
  <c r="M552" i="2"/>
  <c r="O551" i="2"/>
  <c r="S551" i="2" s="1"/>
  <c r="P551" i="2"/>
  <c r="T551" i="2" s="1"/>
  <c r="L552" i="2" s="1" a="1"/>
  <c r="L552" i="2" s="1"/>
  <c r="K542" i="2" a="1"/>
  <c r="K542" i="2" s="1"/>
  <c r="N542" i="2"/>
  <c r="O532" i="2"/>
  <c r="S532" i="2" s="1"/>
  <c r="P532" i="2"/>
  <c r="T532" i="2" s="1"/>
  <c r="L533" i="2" s="1" a="1"/>
  <c r="L533" i="2" s="1"/>
  <c r="M528" i="2"/>
  <c r="P522" i="2"/>
  <c r="T522" i="2" s="1"/>
  <c r="L523" i="2" s="1" a="1"/>
  <c r="L523" i="2" s="1"/>
  <c r="O522" i="2"/>
  <c r="S522" i="2" s="1"/>
  <c r="O503" i="2"/>
  <c r="S503" i="2" s="1"/>
  <c r="K504" i="2" s="1" a="1"/>
  <c r="K504" i="2" s="1"/>
  <c r="M504" i="2" s="1"/>
  <c r="P503" i="2"/>
  <c r="T503" i="2" s="1"/>
  <c r="M653" i="2" l="1"/>
  <c r="K651" i="2" a="1"/>
  <c r="K651" i="2" s="1"/>
  <c r="K562" i="2" a="1"/>
  <c r="K562" i="2" s="1"/>
  <c r="N552" i="2"/>
  <c r="P552" i="2" s="1"/>
  <c r="T552" i="2" s="1"/>
  <c r="L553" i="2" s="1" a="1"/>
  <c r="L553" i="2" s="1"/>
  <c r="K543" i="2" a="1"/>
  <c r="K543" i="2" s="1"/>
  <c r="M542" i="2"/>
  <c r="O542" i="2" s="1"/>
  <c r="S542" i="2" s="1"/>
  <c r="K533" i="2" a="1"/>
  <c r="K533" i="2" s="1"/>
  <c r="N533" i="2"/>
  <c r="N523" i="2"/>
  <c r="P504" i="2"/>
  <c r="T504" i="2" s="1"/>
  <c r="O504" i="2"/>
  <c r="S504" i="2" s="1"/>
  <c r="K505" i="2" s="1" a="1"/>
  <c r="K505" i="2" s="1"/>
  <c r="M505" i="2" s="1"/>
  <c r="L655" i="2" l="1" a="1"/>
  <c r="L655" i="2" s="1"/>
  <c r="M651" i="2"/>
  <c r="M562" i="2"/>
  <c r="O552" i="2"/>
  <c r="S552" i="2" s="1"/>
  <c r="K553" i="2" a="1"/>
  <c r="K553" i="2" s="1"/>
  <c r="N553" i="2"/>
  <c r="M543" i="2"/>
  <c r="P542" i="2"/>
  <c r="T542" i="2" s="1"/>
  <c r="L543" i="2" s="1" a="1"/>
  <c r="L543" i="2" s="1"/>
  <c r="M533" i="2"/>
  <c r="O533" i="2" s="1"/>
  <c r="S533" i="2" s="1"/>
  <c r="P523" i="2"/>
  <c r="T523" i="2" s="1"/>
  <c r="L524" i="2" s="1" a="1"/>
  <c r="L524" i="2" s="1"/>
  <c r="O523" i="2"/>
  <c r="S523" i="2" s="1"/>
  <c r="O505" i="2"/>
  <c r="S505" i="2" s="1"/>
  <c r="K506" i="2" s="1" a="1"/>
  <c r="K506" i="2" s="1"/>
  <c r="M506" i="2" s="1"/>
  <c r="P505" i="2"/>
  <c r="T505" i="2" s="1"/>
  <c r="L720" i="2" l="1" a="1"/>
  <c r="L720" i="2" s="1"/>
  <c r="N655" i="2"/>
  <c r="K563" i="2" a="1"/>
  <c r="K563" i="2" s="1"/>
  <c r="O562" i="2"/>
  <c r="S562" i="2" s="1"/>
  <c r="P562" i="2"/>
  <c r="T562" i="2" s="1"/>
  <c r="L563" i="2" s="1" a="1"/>
  <c r="L563" i="2" s="1"/>
  <c r="M553" i="2"/>
  <c r="O553" i="2" s="1"/>
  <c r="S553" i="2" s="1"/>
  <c r="K544" i="2" a="1"/>
  <c r="K544" i="2" s="1"/>
  <c r="N543" i="2"/>
  <c r="P543" i="2" s="1"/>
  <c r="T543" i="2" s="1"/>
  <c r="L544" i="2" s="1" a="1"/>
  <c r="L544" i="2" s="1"/>
  <c r="K534" i="2" a="1"/>
  <c r="K534" i="2" s="1"/>
  <c r="P533" i="2"/>
  <c r="T533" i="2" s="1"/>
  <c r="L534" i="2" s="1" a="1"/>
  <c r="L534" i="2" s="1"/>
  <c r="N524" i="2"/>
  <c r="P506" i="2"/>
  <c r="T506" i="2" s="1"/>
  <c r="O506" i="2"/>
  <c r="S506" i="2" s="1"/>
  <c r="N720" i="2" l="1"/>
  <c r="L657" i="2" a="1"/>
  <c r="L657" i="2" s="1"/>
  <c r="L644" i="2" a="1"/>
  <c r="L644" i="2" s="1"/>
  <c r="K573" i="2" a="1"/>
  <c r="K573" i="2" s="1"/>
  <c r="K564" i="2" a="1"/>
  <c r="K564" i="2" s="1"/>
  <c r="N563" i="2"/>
  <c r="M563" i="2"/>
  <c r="P553" i="2"/>
  <c r="T553" i="2" s="1"/>
  <c r="L554" i="2" s="1" a="1"/>
  <c r="L554" i="2" s="1"/>
  <c r="O543" i="2"/>
  <c r="S543" i="2" s="1"/>
  <c r="N544" i="2"/>
  <c r="M544" i="2"/>
  <c r="N534" i="2"/>
  <c r="M534" i="2"/>
  <c r="P524" i="2"/>
  <c r="T524" i="2" s="1"/>
  <c r="L525" i="2" s="1" a="1"/>
  <c r="L525" i="2" s="1"/>
  <c r="O524" i="2"/>
  <c r="S524" i="2" s="1"/>
  <c r="N657" i="2" l="1"/>
  <c r="N644" i="2"/>
  <c r="O563" i="2"/>
  <c r="S563" i="2" s="1"/>
  <c r="K574" i="2" s="1" a="1"/>
  <c r="K574" i="2" s="1"/>
  <c r="M573" i="2"/>
  <c r="M564" i="2"/>
  <c r="P563" i="2"/>
  <c r="T563" i="2" s="1"/>
  <c r="L564" i="2" s="1" a="1"/>
  <c r="L564" i="2" s="1"/>
  <c r="O544" i="2"/>
  <c r="S544" i="2" s="1"/>
  <c r="K555" i="2" s="1" a="1"/>
  <c r="K555" i="2" s="1"/>
  <c r="K554" i="2" a="1"/>
  <c r="K554" i="2" s="1"/>
  <c r="N554" i="2"/>
  <c r="P544" i="2"/>
  <c r="T544" i="2" s="1"/>
  <c r="L545" i="2" s="1" a="1"/>
  <c r="L545" i="2" s="1"/>
  <c r="O534" i="2"/>
  <c r="S534" i="2" s="1"/>
  <c r="K535" i="2" a="1"/>
  <c r="K535" i="2" s="1"/>
  <c r="P534" i="2"/>
  <c r="T534" i="2" s="1"/>
  <c r="L535" i="2" s="1" a="1"/>
  <c r="L535" i="2" s="1"/>
  <c r="N525" i="2"/>
  <c r="M574" i="2" l="1"/>
  <c r="O573" i="2"/>
  <c r="S573" i="2" s="1"/>
  <c r="P573" i="2"/>
  <c r="T573" i="2" s="1"/>
  <c r="L574" i="2" s="1" a="1"/>
  <c r="L574" i="2" s="1"/>
  <c r="N564" i="2"/>
  <c r="P564" i="2" s="1"/>
  <c r="T564" i="2" s="1"/>
  <c r="L565" i="2" s="1" a="1"/>
  <c r="L565" i="2" s="1"/>
  <c r="M555" i="2"/>
  <c r="M554" i="2"/>
  <c r="O554" i="2" s="1"/>
  <c r="S554" i="2" s="1"/>
  <c r="K545" i="2" a="1"/>
  <c r="K545" i="2" s="1"/>
  <c r="N545" i="2"/>
  <c r="N535" i="2"/>
  <c r="M535" i="2"/>
  <c r="P525" i="2"/>
  <c r="T525" i="2" s="1"/>
  <c r="L526" i="2" s="1" a="1"/>
  <c r="L526" i="2" s="1"/>
  <c r="O525" i="2"/>
  <c r="S525" i="2" s="1"/>
  <c r="K588" i="2" l="1" a="1"/>
  <c r="K588" i="2" s="1"/>
  <c r="N574" i="2"/>
  <c r="P574" i="2" s="1"/>
  <c r="T574" i="2" s="1"/>
  <c r="L575" i="2" s="1" a="1"/>
  <c r="L575" i="2" s="1"/>
  <c r="O564" i="2"/>
  <c r="S564" i="2" s="1"/>
  <c r="K565" i="2" a="1"/>
  <c r="K565" i="2" s="1"/>
  <c r="N565" i="2"/>
  <c r="P554" i="2"/>
  <c r="T554" i="2" s="1"/>
  <c r="L555" i="2" s="1" a="1"/>
  <c r="L555" i="2" s="1"/>
  <c r="M545" i="2"/>
  <c r="O545" i="2" s="1"/>
  <c r="S545" i="2" s="1"/>
  <c r="O535" i="2"/>
  <c r="S535" i="2" s="1"/>
  <c r="K536" i="2" a="1"/>
  <c r="K536" i="2" s="1"/>
  <c r="P535" i="2"/>
  <c r="T535" i="2" s="1"/>
  <c r="L536" i="2" s="1" a="1"/>
  <c r="L536" i="2" s="1"/>
  <c r="N526" i="2"/>
  <c r="M588" i="2" l="1"/>
  <c r="O574" i="2"/>
  <c r="S574" i="2" s="1"/>
  <c r="K575" i="2" a="1"/>
  <c r="K575" i="2" s="1"/>
  <c r="N575" i="2"/>
  <c r="M565" i="2"/>
  <c r="O565" i="2" s="1"/>
  <c r="S565" i="2" s="1"/>
  <c r="K556" i="2" a="1"/>
  <c r="K556" i="2" s="1"/>
  <c r="N555" i="2"/>
  <c r="K546" i="2" a="1"/>
  <c r="K546" i="2" s="1"/>
  <c r="P545" i="2"/>
  <c r="T545" i="2" s="1"/>
  <c r="L546" i="2" s="1" a="1"/>
  <c r="L546" i="2" s="1"/>
  <c r="N536" i="2"/>
  <c r="M536" i="2"/>
  <c r="P526" i="2"/>
  <c r="T526" i="2" s="1"/>
  <c r="L527" i="2" s="1" a="1"/>
  <c r="L527" i="2" s="1"/>
  <c r="O526" i="2"/>
  <c r="S526" i="2" s="1"/>
  <c r="K659" i="2" l="1" a="1"/>
  <c r="K659" i="2" s="1"/>
  <c r="K576" i="2" a="1"/>
  <c r="K576" i="2" s="1"/>
  <c r="M575" i="2"/>
  <c r="O575" i="2" s="1"/>
  <c r="S575" i="2" s="1"/>
  <c r="K36" i="1" s="1" a="1"/>
  <c r="K36" i="1" s="1"/>
  <c r="V36" i="1" s="1"/>
  <c r="P565" i="2"/>
  <c r="T565" i="2" s="1"/>
  <c r="L566" i="2" s="1" a="1"/>
  <c r="L566" i="2" s="1"/>
  <c r="M556" i="2"/>
  <c r="P555" i="2"/>
  <c r="T555" i="2" s="1"/>
  <c r="L556" i="2" s="1" a="1"/>
  <c r="L556" i="2" s="1"/>
  <c r="O555" i="2"/>
  <c r="S555" i="2" s="1"/>
  <c r="N546" i="2"/>
  <c r="M546" i="2"/>
  <c r="O536" i="2"/>
  <c r="S536" i="2" s="1"/>
  <c r="K537" i="2" a="1"/>
  <c r="K537" i="2" s="1"/>
  <c r="P536" i="2"/>
  <c r="T536" i="2" s="1"/>
  <c r="L537" i="2" s="1" a="1"/>
  <c r="L537" i="2" s="1"/>
  <c r="N527" i="2"/>
  <c r="M659" i="2" l="1"/>
  <c r="M576" i="2"/>
  <c r="P575" i="2"/>
  <c r="T575" i="2" s="1"/>
  <c r="L576" i="2" s="1" a="1"/>
  <c r="L576" i="2" s="1"/>
  <c r="K566" i="2" a="1"/>
  <c r="K566" i="2" s="1"/>
  <c r="N566" i="2"/>
  <c r="N556" i="2"/>
  <c r="P556" i="2" s="1"/>
  <c r="T556" i="2" s="1"/>
  <c r="L557" i="2" s="1" a="1"/>
  <c r="L557" i="2" s="1"/>
  <c r="O546" i="2"/>
  <c r="S546" i="2" s="1"/>
  <c r="K547" i="2" a="1"/>
  <c r="K547" i="2" s="1"/>
  <c r="P546" i="2"/>
  <c r="T546" i="2" s="1"/>
  <c r="L547" i="2" s="1" a="1"/>
  <c r="L547" i="2" s="1"/>
  <c r="N537" i="2"/>
  <c r="M537" i="2"/>
  <c r="P527" i="2"/>
  <c r="T527" i="2" s="1"/>
  <c r="L528" i="2" s="1" a="1"/>
  <c r="L528" i="2" s="1"/>
  <c r="O527" i="2"/>
  <c r="S527" i="2" s="1"/>
  <c r="N576" i="2" l="1"/>
  <c r="P576" i="2" s="1"/>
  <c r="T576" i="2" s="1"/>
  <c r="L577" i="2" s="1" a="1"/>
  <c r="L577" i="2" s="1"/>
  <c r="M566" i="2"/>
  <c r="O566" i="2" s="1"/>
  <c r="S566" i="2" s="1"/>
  <c r="K557" i="2" a="1"/>
  <c r="K557" i="2" s="1"/>
  <c r="N557" i="2"/>
  <c r="O556" i="2"/>
  <c r="S556" i="2" s="1"/>
  <c r="N547" i="2"/>
  <c r="M547" i="2"/>
  <c r="O537" i="2"/>
  <c r="S537" i="2" s="1"/>
  <c r="K538" i="2" a="1"/>
  <c r="K538" i="2" s="1"/>
  <c r="P537" i="2"/>
  <c r="T537" i="2" s="1"/>
  <c r="L538" i="2" s="1" a="1"/>
  <c r="L538" i="2" s="1"/>
  <c r="N528" i="2"/>
  <c r="K577" i="2" l="1" a="1"/>
  <c r="K577" i="2" s="1"/>
  <c r="O576" i="2"/>
  <c r="S576" i="2" s="1"/>
  <c r="N577" i="2"/>
  <c r="P566" i="2"/>
  <c r="T566" i="2" s="1"/>
  <c r="L567" i="2" s="1" a="1"/>
  <c r="L567" i="2" s="1"/>
  <c r="N567" i="2" s="1"/>
  <c r="K567" i="2" a="1"/>
  <c r="K567" i="2" s="1"/>
  <c r="M557" i="2"/>
  <c r="O557" i="2" s="1"/>
  <c r="S557" i="2" s="1"/>
  <c r="K548" i="2" a="1"/>
  <c r="K548" i="2" s="1"/>
  <c r="P547" i="2"/>
  <c r="T547" i="2" s="1"/>
  <c r="L548" i="2" s="1" a="1"/>
  <c r="L548" i="2" s="1"/>
  <c r="O547" i="2"/>
  <c r="S547" i="2" s="1"/>
  <c r="N538" i="2"/>
  <c r="M538" i="2"/>
  <c r="P528" i="2"/>
  <c r="T528" i="2" s="1"/>
  <c r="K39" i="1" s="1" a="1"/>
  <c r="K39" i="1" s="1"/>
  <c r="V39" i="1" s="1"/>
  <c r="O528" i="2"/>
  <c r="S528" i="2" s="1"/>
  <c r="K589" i="2" l="1" a="1"/>
  <c r="K589" i="2" s="1"/>
  <c r="M577" i="2"/>
  <c r="O577" i="2" s="1"/>
  <c r="S577" i="2" s="1"/>
  <c r="K568" i="2" a="1"/>
  <c r="K568" i="2" s="1"/>
  <c r="M567" i="2"/>
  <c r="O567" i="2" s="1"/>
  <c r="S567" i="2" s="1"/>
  <c r="K558" i="2" a="1"/>
  <c r="K558" i="2" s="1"/>
  <c r="P557" i="2"/>
  <c r="T557" i="2" s="1"/>
  <c r="L558" i="2" s="1" a="1"/>
  <c r="L558" i="2" s="1"/>
  <c r="N548" i="2"/>
  <c r="M548" i="2"/>
  <c r="O538" i="2"/>
  <c r="S538" i="2" s="1"/>
  <c r="K539" i="2" a="1"/>
  <c r="K539" i="2" s="1"/>
  <c r="P538" i="2"/>
  <c r="T538" i="2" s="1"/>
  <c r="L539" i="2" s="1" a="1"/>
  <c r="L539" i="2" s="1"/>
  <c r="K590" i="2" l="1" a="1"/>
  <c r="K590" i="2" s="1"/>
  <c r="M589" i="2"/>
  <c r="P577" i="2"/>
  <c r="T577" i="2" s="1"/>
  <c r="L578" i="2" s="1" a="1"/>
  <c r="L578" i="2" s="1"/>
  <c r="N578" i="2" s="1"/>
  <c r="K578" i="2" a="1"/>
  <c r="K578" i="2" s="1"/>
  <c r="M568" i="2"/>
  <c r="P567" i="2"/>
  <c r="T567" i="2" s="1"/>
  <c r="L568" i="2" s="1" a="1"/>
  <c r="L568" i="2" s="1"/>
  <c r="N558" i="2"/>
  <c r="M558" i="2"/>
  <c r="O548" i="2"/>
  <c r="S548" i="2" s="1"/>
  <c r="K549" i="2" a="1"/>
  <c r="K549" i="2" s="1"/>
  <c r="P548" i="2"/>
  <c r="T548" i="2" s="1"/>
  <c r="L549" i="2" s="1" a="1"/>
  <c r="L549" i="2" s="1"/>
  <c r="N539" i="2"/>
  <c r="M539" i="2"/>
  <c r="M590" i="2" l="1"/>
  <c r="M578" i="2"/>
  <c r="O578" i="2" s="1"/>
  <c r="S578" i="2" s="1"/>
  <c r="N568" i="2"/>
  <c r="P568" i="2" s="1"/>
  <c r="T568" i="2" s="1"/>
  <c r="L569" i="2" s="1" a="1"/>
  <c r="L569" i="2" s="1"/>
  <c r="O558" i="2"/>
  <c r="S558" i="2" s="1"/>
  <c r="K559" i="2" a="1"/>
  <c r="K559" i="2" s="1"/>
  <c r="P558" i="2"/>
  <c r="T558" i="2" s="1"/>
  <c r="L559" i="2" s="1" a="1"/>
  <c r="L559" i="2" s="1"/>
  <c r="N549" i="2"/>
  <c r="M549" i="2"/>
  <c r="P539" i="2"/>
  <c r="T539" i="2" s="1"/>
  <c r="K46" i="1" s="1" a="1"/>
  <c r="K46" i="1" s="1"/>
  <c r="V46" i="1" s="1"/>
  <c r="O539" i="2"/>
  <c r="S539" i="2" s="1"/>
  <c r="K591" i="2" l="1" a="1"/>
  <c r="K591" i="2" s="1"/>
  <c r="P578" i="2"/>
  <c r="T578" i="2" s="1"/>
  <c r="L579" i="2" s="1" a="1"/>
  <c r="L579" i="2" s="1"/>
  <c r="K569" i="2" a="1"/>
  <c r="K569" i="2" s="1"/>
  <c r="N569" i="2"/>
  <c r="O568" i="2"/>
  <c r="S568" i="2" s="1"/>
  <c r="N559" i="2"/>
  <c r="M559" i="2"/>
  <c r="O549" i="2"/>
  <c r="S549" i="2" s="1"/>
  <c r="K550" i="2" a="1"/>
  <c r="K550" i="2" s="1"/>
  <c r="P549" i="2"/>
  <c r="T549" i="2" s="1"/>
  <c r="L550" i="2" s="1" a="1"/>
  <c r="L550" i="2" s="1"/>
  <c r="M591" i="2" l="1"/>
  <c r="K579" i="2" a="1"/>
  <c r="K579" i="2" s="1"/>
  <c r="N579" i="2"/>
  <c r="M569" i="2"/>
  <c r="O569" i="2" s="1"/>
  <c r="S569" i="2" s="1"/>
  <c r="O559" i="2"/>
  <c r="S559" i="2" s="1"/>
  <c r="K560" i="2" a="1"/>
  <c r="K560" i="2" s="1"/>
  <c r="P559" i="2"/>
  <c r="T559" i="2" s="1"/>
  <c r="L560" i="2" s="1" a="1"/>
  <c r="L560" i="2" s="1"/>
  <c r="N550" i="2"/>
  <c r="M550" i="2"/>
  <c r="K580" i="2" l="1" a="1"/>
  <c r="K580" i="2" s="1"/>
  <c r="M579" i="2"/>
  <c r="O579" i="2" s="1"/>
  <c r="S579" i="2" s="1"/>
  <c r="K570" i="2" a="1"/>
  <c r="K570" i="2" s="1"/>
  <c r="P569" i="2"/>
  <c r="T569" i="2" s="1"/>
  <c r="L570" i="2" s="1" a="1"/>
  <c r="L570" i="2" s="1"/>
  <c r="N560" i="2"/>
  <c r="M560" i="2"/>
  <c r="O550" i="2"/>
  <c r="S550" i="2" s="1"/>
  <c r="P550" i="2"/>
  <c r="T550" i="2" s="1"/>
  <c r="K592" i="2" l="1" a="1"/>
  <c r="K592" i="2" s="1"/>
  <c r="K584" i="2" a="1"/>
  <c r="K584" i="2" s="1"/>
  <c r="M580" i="2"/>
  <c r="P579" i="2"/>
  <c r="T579" i="2" s="1"/>
  <c r="L580" i="2" s="1" a="1"/>
  <c r="L580" i="2" s="1"/>
  <c r="N570" i="2"/>
  <c r="M570" i="2"/>
  <c r="O560" i="2"/>
  <c r="S560" i="2" s="1"/>
  <c r="K561" i="2" a="1"/>
  <c r="K561" i="2" s="1"/>
  <c r="P560" i="2"/>
  <c r="T560" i="2" s="1"/>
  <c r="L561" i="2" s="1" a="1"/>
  <c r="L561" i="2" s="1"/>
  <c r="M592" i="2" l="1"/>
  <c r="M584" i="2"/>
  <c r="N580" i="2"/>
  <c r="P580" i="2" s="1"/>
  <c r="T580" i="2" s="1"/>
  <c r="L581" i="2" s="1" a="1"/>
  <c r="L581" i="2" s="1"/>
  <c r="O570" i="2"/>
  <c r="S570" i="2" s="1"/>
  <c r="K571" i="2" a="1"/>
  <c r="K571" i="2" s="1"/>
  <c r="P570" i="2"/>
  <c r="T570" i="2" s="1"/>
  <c r="L571" i="2" s="1" a="1"/>
  <c r="L571" i="2" s="1"/>
  <c r="N561" i="2"/>
  <c r="M561" i="2"/>
  <c r="O584" i="2" l="1"/>
  <c r="S584" i="2" s="1"/>
  <c r="P584" i="2"/>
  <c r="T584" i="2" s="1"/>
  <c r="L585" i="2" s="1" a="1"/>
  <c r="L585" i="2" s="1"/>
  <c r="K581" i="2" a="1"/>
  <c r="K581" i="2" s="1"/>
  <c r="N581" i="2"/>
  <c r="O580" i="2"/>
  <c r="S580" i="2" s="1"/>
  <c r="N571" i="2"/>
  <c r="M571" i="2"/>
  <c r="O561" i="2"/>
  <c r="S561" i="2" s="1"/>
  <c r="P561" i="2"/>
  <c r="T561" i="2" s="1"/>
  <c r="K596" i="2" l="1" a="1"/>
  <c r="K596" i="2" s="1"/>
  <c r="K593" i="2" a="1"/>
  <c r="K593" i="2" s="1"/>
  <c r="K585" i="2" a="1"/>
  <c r="K585" i="2" s="1"/>
  <c r="N585" i="2"/>
  <c r="O571" i="2"/>
  <c r="S571" i="2" s="1"/>
  <c r="M581" i="2"/>
  <c r="O581" i="2" s="1"/>
  <c r="S581" i="2" s="1"/>
  <c r="K572" i="2" a="1"/>
  <c r="K572" i="2" s="1"/>
  <c r="P571" i="2"/>
  <c r="T571" i="2" s="1"/>
  <c r="L572" i="2" s="1" a="1"/>
  <c r="L572" i="2" s="1"/>
  <c r="M596" i="2" l="1"/>
  <c r="K594" i="2" a="1"/>
  <c r="K594" i="2" s="1"/>
  <c r="M593" i="2"/>
  <c r="M585" i="2"/>
  <c r="O585" i="2" s="1"/>
  <c r="S585" i="2" s="1"/>
  <c r="K582" i="2" a="1"/>
  <c r="K582" i="2" s="1"/>
  <c r="P581" i="2"/>
  <c r="T581" i="2" s="1"/>
  <c r="L582" i="2" s="1" a="1"/>
  <c r="L582" i="2" s="1"/>
  <c r="N572" i="2"/>
  <c r="M572" i="2"/>
  <c r="K597" i="2" l="1" a="1"/>
  <c r="K597" i="2" s="1"/>
  <c r="O596" i="2"/>
  <c r="S596" i="2" s="1"/>
  <c r="P596" i="2"/>
  <c r="T596" i="2" s="1"/>
  <c r="L597" i="2" s="1" a="1"/>
  <c r="L597" i="2" s="1"/>
  <c r="M594" i="2"/>
  <c r="P585" i="2"/>
  <c r="T585" i="2" s="1"/>
  <c r="L586" i="2" s="1" a="1"/>
  <c r="L586" i="2" s="1"/>
  <c r="N582" i="2"/>
  <c r="M582" i="2"/>
  <c r="O572" i="2"/>
  <c r="S572" i="2" s="1"/>
  <c r="P572" i="2"/>
  <c r="T572" i="2" s="1"/>
  <c r="K608" i="2" l="1" a="1"/>
  <c r="K608" i="2" s="1"/>
  <c r="N597" i="2"/>
  <c r="M597" i="2"/>
  <c r="K586" i="2" a="1"/>
  <c r="K586" i="2" s="1"/>
  <c r="N586" i="2"/>
  <c r="K583" i="2" a="1"/>
  <c r="K583" i="2" s="1"/>
  <c r="O582" i="2"/>
  <c r="S582" i="2" s="1"/>
  <c r="P582" i="2"/>
  <c r="T582" i="2" s="1"/>
  <c r="L583" i="2" s="1" a="1"/>
  <c r="L583" i="2" s="1"/>
  <c r="M608" i="2" l="1"/>
  <c r="O597" i="2"/>
  <c r="S597" i="2" s="1"/>
  <c r="P597" i="2"/>
  <c r="T597" i="2" s="1"/>
  <c r="L598" i="2" s="1" a="1"/>
  <c r="L598" i="2" s="1"/>
  <c r="K595" i="2" a="1"/>
  <c r="K595" i="2" s="1"/>
  <c r="M586" i="2"/>
  <c r="O586" i="2" s="1"/>
  <c r="S586" i="2" s="1"/>
  <c r="N583" i="2"/>
  <c r="M583" i="2"/>
  <c r="K609" i="2" l="1" a="1"/>
  <c r="K609" i="2" s="1"/>
  <c r="O608" i="2"/>
  <c r="S608" i="2" s="1"/>
  <c r="P608" i="2"/>
  <c r="T608" i="2" s="1"/>
  <c r="L609" i="2" s="1" a="1"/>
  <c r="L609" i="2" s="1"/>
  <c r="K598" i="2" a="1"/>
  <c r="K598" i="2" s="1"/>
  <c r="N598" i="2"/>
  <c r="M595" i="2"/>
  <c r="O583" i="2"/>
  <c r="S583" i="2" s="1"/>
  <c r="P586" i="2"/>
  <c r="T586" i="2" s="1"/>
  <c r="L587" i="2" s="1" a="1"/>
  <c r="L587" i="2" s="1"/>
  <c r="P583" i="2"/>
  <c r="T583" i="2" s="1"/>
  <c r="L632" i="2" l="1" a="1"/>
  <c r="L632" i="2" s="1"/>
  <c r="K620" i="2" a="1"/>
  <c r="K620" i="2" s="1"/>
  <c r="N609" i="2"/>
  <c r="M609" i="2"/>
  <c r="M598" i="2"/>
  <c r="O598" i="2" s="1"/>
  <c r="S598" i="2" s="1"/>
  <c r="K587" i="2" a="1"/>
  <c r="K587" i="2" s="1"/>
  <c r="N587" i="2"/>
  <c r="N632" i="2" l="1"/>
  <c r="M620" i="2"/>
  <c r="O609" i="2"/>
  <c r="S609" i="2" s="1"/>
  <c r="K610" i="2" a="1"/>
  <c r="K610" i="2" s="1"/>
  <c r="P609" i="2"/>
  <c r="T609" i="2" s="1"/>
  <c r="L610" i="2" s="1" a="1"/>
  <c r="L610" i="2" s="1"/>
  <c r="P598" i="2"/>
  <c r="T598" i="2" s="1"/>
  <c r="L599" i="2" s="1" a="1"/>
  <c r="L599" i="2" s="1"/>
  <c r="M587" i="2"/>
  <c r="O587" i="2" s="1"/>
  <c r="S587" i="2" s="1"/>
  <c r="P632" i="2" l="1"/>
  <c r="T632" i="2" s="1"/>
  <c r="L633" i="2" s="1" a="1"/>
  <c r="L633" i="2" s="1"/>
  <c r="O632" i="2"/>
  <c r="S632" i="2" s="1"/>
  <c r="K633" i="2" s="1" a="1"/>
  <c r="K633" i="2" s="1"/>
  <c r="K621" i="2" a="1"/>
  <c r="K621" i="2" s="1"/>
  <c r="O620" i="2"/>
  <c r="S620" i="2" s="1"/>
  <c r="P620" i="2"/>
  <c r="T620" i="2" s="1"/>
  <c r="L621" i="2" s="1" a="1"/>
  <c r="L621" i="2" s="1"/>
  <c r="N610" i="2"/>
  <c r="M610" i="2"/>
  <c r="K599" i="2" a="1"/>
  <c r="K599" i="2" s="1"/>
  <c r="N599" i="2"/>
  <c r="P587" i="2"/>
  <c r="T587" i="2" s="1"/>
  <c r="L588" i="2" s="1" a="1"/>
  <c r="L588" i="2" s="1"/>
  <c r="L664" i="2" l="1" a="1"/>
  <c r="L664" i="2" s="1"/>
  <c r="M633" i="2"/>
  <c r="N633" i="2"/>
  <c r="N621" i="2"/>
  <c r="M621" i="2"/>
  <c r="P610" i="2"/>
  <c r="T610" i="2" s="1"/>
  <c r="L611" i="2" s="1" a="1"/>
  <c r="L611" i="2" s="1"/>
  <c r="O610" i="2"/>
  <c r="S610" i="2" s="1"/>
  <c r="M599" i="2"/>
  <c r="O599" i="2" s="1"/>
  <c r="S599" i="2" s="1"/>
  <c r="N588" i="2"/>
  <c r="N664" i="2" l="1"/>
  <c r="P633" i="2"/>
  <c r="T633" i="2" s="1"/>
  <c r="O633" i="2"/>
  <c r="S633" i="2" s="1"/>
  <c r="K634" i="2" s="1" a="1"/>
  <c r="K634" i="2" s="1"/>
  <c r="O621" i="2"/>
  <c r="S621" i="2" s="1"/>
  <c r="L634" i="2" s="1" a="1"/>
  <c r="L634" i="2" s="1"/>
  <c r="K622" i="2" a="1"/>
  <c r="K622" i="2" s="1"/>
  <c r="P621" i="2"/>
  <c r="T621" i="2" s="1"/>
  <c r="L622" i="2" s="1" a="1"/>
  <c r="L622" i="2" s="1"/>
  <c r="K611" i="2" a="1"/>
  <c r="K611" i="2" s="1"/>
  <c r="N611" i="2"/>
  <c r="P599" i="2"/>
  <c r="T599" i="2" s="1"/>
  <c r="L600" i="2" s="1" a="1"/>
  <c r="L600" i="2" s="1"/>
  <c r="P588" i="2"/>
  <c r="T588" i="2" s="1"/>
  <c r="L589" i="2" s="1" a="1"/>
  <c r="L589" i="2" s="1"/>
  <c r="O588" i="2"/>
  <c r="S588" i="2" s="1"/>
  <c r="K640" i="2" l="1" a="1"/>
  <c r="K640" i="2" s="1"/>
  <c r="N634" i="2"/>
  <c r="M634" i="2"/>
  <c r="N622" i="2"/>
  <c r="M622" i="2"/>
  <c r="M611" i="2"/>
  <c r="O611" i="2" s="1"/>
  <c r="S611" i="2" s="1"/>
  <c r="K600" i="2" a="1"/>
  <c r="K600" i="2" s="1"/>
  <c r="N600" i="2"/>
  <c r="N589" i="2"/>
  <c r="O634" i="2" l="1"/>
  <c r="S634" i="2" s="1"/>
  <c r="K635" i="2" s="1" a="1"/>
  <c r="K635" i="2" s="1"/>
  <c r="M635" i="2" s="1"/>
  <c r="M640" i="2"/>
  <c r="P634" i="2"/>
  <c r="T634" i="2" s="1"/>
  <c r="K642" i="2" s="1" a="1"/>
  <c r="K642" i="2" s="1"/>
  <c r="O622" i="2"/>
  <c r="S622" i="2" s="1"/>
  <c r="K48" i="1" s="1" a="1"/>
  <c r="K48" i="1" s="1"/>
  <c r="V48" i="1" s="1"/>
  <c r="K623" i="2" a="1"/>
  <c r="K623" i="2" s="1"/>
  <c r="P622" i="2"/>
  <c r="T622" i="2" s="1"/>
  <c r="L623" i="2" s="1" a="1"/>
  <c r="L623" i="2" s="1"/>
  <c r="P611" i="2"/>
  <c r="T611" i="2" s="1"/>
  <c r="L612" i="2" s="1" a="1"/>
  <c r="L612" i="2" s="1"/>
  <c r="M600" i="2"/>
  <c r="O600" i="2" s="1"/>
  <c r="S600" i="2" s="1"/>
  <c r="P589" i="2"/>
  <c r="T589" i="2" s="1"/>
  <c r="L590" i="2" s="1" a="1"/>
  <c r="L590" i="2" s="1"/>
  <c r="O589" i="2"/>
  <c r="S589" i="2" s="1"/>
  <c r="M642" i="2" l="1"/>
  <c r="O635" i="2"/>
  <c r="S635" i="2" s="1"/>
  <c r="K636" i="2" s="1" a="1"/>
  <c r="K636" i="2" s="1"/>
  <c r="P635" i="2"/>
  <c r="T635" i="2" s="1"/>
  <c r="K35" i="1" s="1" a="1"/>
  <c r="K35" i="1" s="1"/>
  <c r="V35" i="1" s="1"/>
  <c r="N623" i="2"/>
  <c r="M623" i="2"/>
  <c r="K612" i="2" a="1"/>
  <c r="K612" i="2" s="1"/>
  <c r="N612" i="2"/>
  <c r="K601" i="2" a="1"/>
  <c r="K601" i="2" s="1"/>
  <c r="P600" i="2"/>
  <c r="T600" i="2" s="1"/>
  <c r="L601" i="2" s="1" a="1"/>
  <c r="L601" i="2" s="1"/>
  <c r="N590" i="2"/>
  <c r="M636" i="2" l="1"/>
  <c r="O623" i="2"/>
  <c r="S623" i="2" s="1"/>
  <c r="K56" i="1" s="1" a="1"/>
  <c r="K56" i="1" s="1"/>
  <c r="V56" i="1" s="1"/>
  <c r="P623" i="2"/>
  <c r="T623" i="2" s="1"/>
  <c r="L624" i="2" s="1" a="1"/>
  <c r="L624" i="2" s="1"/>
  <c r="M612" i="2"/>
  <c r="O612" i="2" s="1"/>
  <c r="S612" i="2" s="1"/>
  <c r="N601" i="2"/>
  <c r="M601" i="2"/>
  <c r="P590" i="2"/>
  <c r="T590" i="2" s="1"/>
  <c r="L591" i="2" s="1" a="1"/>
  <c r="L591" i="2" s="1"/>
  <c r="O590" i="2"/>
  <c r="S590" i="2" s="1"/>
  <c r="K624" i="2" l="1" a="1"/>
  <c r="K624" i="2" s="1"/>
  <c r="N624" i="2"/>
  <c r="P612" i="2"/>
  <c r="T612" i="2" s="1"/>
  <c r="L613" i="2" s="1" a="1"/>
  <c r="L613" i="2" s="1"/>
  <c r="O601" i="2"/>
  <c r="S601" i="2" s="1"/>
  <c r="K602" i="2" a="1"/>
  <c r="K602" i="2" s="1"/>
  <c r="P601" i="2"/>
  <c r="T601" i="2" s="1"/>
  <c r="L602" i="2" s="1" a="1"/>
  <c r="L602" i="2" s="1"/>
  <c r="N591" i="2"/>
  <c r="M624" i="2" l="1"/>
  <c r="O624" i="2" s="1"/>
  <c r="S624" i="2" s="1"/>
  <c r="K32" i="1" s="1" a="1"/>
  <c r="K32" i="1" s="1"/>
  <c r="V32" i="1" s="1"/>
  <c r="K613" i="2" a="1"/>
  <c r="K613" i="2" s="1"/>
  <c r="N613" i="2"/>
  <c r="N602" i="2"/>
  <c r="M602" i="2"/>
  <c r="P591" i="2"/>
  <c r="T591" i="2" s="1"/>
  <c r="L592" i="2" s="1" a="1"/>
  <c r="L592" i="2" s="1"/>
  <c r="O591" i="2"/>
  <c r="S591" i="2" s="1"/>
  <c r="P624" i="2" l="1"/>
  <c r="T624" i="2" s="1"/>
  <c r="L625" i="2" s="1" a="1"/>
  <c r="L625" i="2" s="1"/>
  <c r="O602" i="2"/>
  <c r="S602" i="2" s="1"/>
  <c r="M613" i="2"/>
  <c r="O613" i="2" s="1"/>
  <c r="S613" i="2" s="1"/>
  <c r="K603" i="2" a="1"/>
  <c r="K603" i="2" s="1"/>
  <c r="P602" i="2"/>
  <c r="T602" i="2" s="1"/>
  <c r="L603" i="2" s="1" a="1"/>
  <c r="L603" i="2" s="1"/>
  <c r="N592" i="2"/>
  <c r="K625" i="2" l="1" a="1"/>
  <c r="K625" i="2" s="1"/>
  <c r="N625" i="2"/>
  <c r="K614" i="2" a="1"/>
  <c r="K614" i="2" s="1"/>
  <c r="P613" i="2"/>
  <c r="T613" i="2" s="1"/>
  <c r="L614" i="2" s="1" a="1"/>
  <c r="L614" i="2" s="1"/>
  <c r="N603" i="2"/>
  <c r="M603" i="2"/>
  <c r="P592" i="2"/>
  <c r="T592" i="2" s="1"/>
  <c r="L593" i="2" s="1" a="1"/>
  <c r="L593" i="2" s="1"/>
  <c r="O592" i="2"/>
  <c r="S592" i="2" s="1"/>
  <c r="M625" i="2" l="1"/>
  <c r="O625" i="2" s="1"/>
  <c r="S625" i="2" s="1"/>
  <c r="N614" i="2"/>
  <c r="M614" i="2"/>
  <c r="O603" i="2"/>
  <c r="S603" i="2" s="1"/>
  <c r="K604" i="2" a="1"/>
  <c r="K604" i="2" s="1"/>
  <c r="P603" i="2"/>
  <c r="T603" i="2" s="1"/>
  <c r="L604" i="2" s="1" a="1"/>
  <c r="L604" i="2" s="1"/>
  <c r="N593" i="2"/>
  <c r="K663" i="2" l="1" a="1"/>
  <c r="K663" i="2" s="1"/>
  <c r="P625" i="2"/>
  <c r="T625" i="2" s="1"/>
  <c r="L626" i="2" s="1" a="1"/>
  <c r="L626" i="2" s="1"/>
  <c r="K615" i="2" a="1"/>
  <c r="K615" i="2" s="1"/>
  <c r="O614" i="2"/>
  <c r="S614" i="2" s="1"/>
  <c r="P614" i="2"/>
  <c r="T614" i="2" s="1"/>
  <c r="L615" i="2" s="1" a="1"/>
  <c r="L615" i="2" s="1"/>
  <c r="N604" i="2"/>
  <c r="M604" i="2"/>
  <c r="P593" i="2"/>
  <c r="T593" i="2" s="1"/>
  <c r="L594" i="2" s="1" a="1"/>
  <c r="L594" i="2" s="1"/>
  <c r="O593" i="2"/>
  <c r="S593" i="2" s="1"/>
  <c r="M663" i="2" l="1"/>
  <c r="K626" i="2" a="1"/>
  <c r="K626" i="2" s="1"/>
  <c r="N626" i="2"/>
  <c r="M615" i="2"/>
  <c r="N615" i="2"/>
  <c r="O604" i="2"/>
  <c r="S604" i="2" s="1"/>
  <c r="K605" i="2" a="1"/>
  <c r="K605" i="2" s="1"/>
  <c r="P604" i="2"/>
  <c r="T604" i="2" s="1"/>
  <c r="L605" i="2" s="1" a="1"/>
  <c r="L605" i="2" s="1"/>
  <c r="N594" i="2"/>
  <c r="P615" i="2" l="1"/>
  <c r="T615" i="2" s="1"/>
  <c r="L616" i="2" s="1" a="1"/>
  <c r="L616" i="2" s="1"/>
  <c r="N616" i="2" s="1"/>
  <c r="M626" i="2"/>
  <c r="O626" i="2" s="1"/>
  <c r="S626" i="2" s="1"/>
  <c r="K616" i="2" a="1"/>
  <c r="K616" i="2" s="1"/>
  <c r="O615" i="2"/>
  <c r="S615" i="2" s="1"/>
  <c r="N605" i="2"/>
  <c r="M605" i="2"/>
  <c r="P594" i="2"/>
  <c r="T594" i="2" s="1"/>
  <c r="L595" i="2" s="1" a="1"/>
  <c r="L595" i="2" s="1"/>
  <c r="O594" i="2"/>
  <c r="S594" i="2" s="1"/>
  <c r="K662" i="2" l="1" a="1"/>
  <c r="K662" i="2" s="1"/>
  <c r="K627" i="2" a="1"/>
  <c r="K627" i="2" s="1"/>
  <c r="P626" i="2"/>
  <c r="T626" i="2" s="1"/>
  <c r="L627" i="2" s="1" a="1"/>
  <c r="L627" i="2" s="1"/>
  <c r="M616" i="2"/>
  <c r="O616" i="2" s="1"/>
  <c r="S616" i="2" s="1"/>
  <c r="O605" i="2"/>
  <c r="S605" i="2" s="1"/>
  <c r="K606" i="2" a="1"/>
  <c r="K606" i="2" s="1"/>
  <c r="P605" i="2"/>
  <c r="T605" i="2" s="1"/>
  <c r="L606" i="2" s="1" a="1"/>
  <c r="L606" i="2" s="1"/>
  <c r="N595" i="2"/>
  <c r="M662" i="2" l="1"/>
  <c r="K628" i="2" a="1"/>
  <c r="K628" i="2" s="1"/>
  <c r="N627" i="2"/>
  <c r="M627" i="2"/>
  <c r="K617" i="2" a="1"/>
  <c r="K617" i="2" s="1"/>
  <c r="P616" i="2"/>
  <c r="T616" i="2" s="1"/>
  <c r="L617" i="2" s="1" a="1"/>
  <c r="L617" i="2" s="1"/>
  <c r="N606" i="2"/>
  <c r="M606" i="2"/>
  <c r="P595" i="2"/>
  <c r="T595" i="2" s="1"/>
  <c r="O595" i="2"/>
  <c r="S595" i="2" s="1"/>
  <c r="L636" i="2" l="1" a="1"/>
  <c r="L636" i="2" s="1"/>
  <c r="O627" i="2"/>
  <c r="S627" i="2" s="1"/>
  <c r="K31" i="1" s="1" a="1"/>
  <c r="K31" i="1" s="1"/>
  <c r="V31" i="1" s="1"/>
  <c r="M628" i="2"/>
  <c r="P627" i="2"/>
  <c r="T627" i="2" s="1"/>
  <c r="L628" i="2" s="1" a="1"/>
  <c r="L628" i="2" s="1"/>
  <c r="O606" i="2"/>
  <c r="S606" i="2" s="1"/>
  <c r="K618" i="2" s="1" a="1"/>
  <c r="K618" i="2" s="1"/>
  <c r="N617" i="2"/>
  <c r="M617" i="2"/>
  <c r="K607" i="2" a="1"/>
  <c r="K607" i="2" s="1"/>
  <c r="P606" i="2"/>
  <c r="T606" i="2" s="1"/>
  <c r="L607" i="2" s="1" a="1"/>
  <c r="L607" i="2" s="1"/>
  <c r="N636" i="2" l="1"/>
  <c r="N628" i="2"/>
  <c r="P628" i="2" s="1"/>
  <c r="T628" i="2" s="1"/>
  <c r="L629" i="2" s="1" a="1"/>
  <c r="L629" i="2" s="1"/>
  <c r="O617" i="2"/>
  <c r="S617" i="2" s="1"/>
  <c r="M618" i="2"/>
  <c r="P617" i="2"/>
  <c r="T617" i="2" s="1"/>
  <c r="L618" i="2" s="1" a="1"/>
  <c r="L618" i="2" s="1"/>
  <c r="N607" i="2"/>
  <c r="M607" i="2"/>
  <c r="P636" i="2" l="1"/>
  <c r="T636" i="2" s="1"/>
  <c r="K30" i="1" s="1" a="1"/>
  <c r="K30" i="1" s="1"/>
  <c r="V30" i="1" s="1"/>
  <c r="O636" i="2"/>
  <c r="S636" i="2" s="1"/>
  <c r="K637" i="2" s="1" a="1"/>
  <c r="K637" i="2" s="1"/>
  <c r="K629" i="2" a="1"/>
  <c r="K629" i="2" s="1"/>
  <c r="O628" i="2"/>
  <c r="S628" i="2" s="1"/>
  <c r="N629" i="2"/>
  <c r="N618" i="2"/>
  <c r="P618" i="2" s="1"/>
  <c r="T618" i="2" s="1"/>
  <c r="L619" i="2" s="1" a="1"/>
  <c r="L619" i="2" s="1"/>
  <c r="P607" i="2"/>
  <c r="T607" i="2" s="1"/>
  <c r="K55" i="1" s="1" a="1"/>
  <c r="K55" i="1" s="1"/>
  <c r="V55" i="1" s="1"/>
  <c r="O607" i="2"/>
  <c r="S607" i="2" s="1"/>
  <c r="K661" i="2" l="1" a="1"/>
  <c r="K661" i="2" s="1"/>
  <c r="M637" i="2"/>
  <c r="M629" i="2"/>
  <c r="O629" i="2" s="1"/>
  <c r="S629" i="2" s="1"/>
  <c r="K21" i="1" s="1" a="1"/>
  <c r="K21" i="1" s="1"/>
  <c r="V21" i="1" s="1"/>
  <c r="K619" i="2" a="1"/>
  <c r="K619" i="2" s="1"/>
  <c r="N619" i="2"/>
  <c r="O618" i="2"/>
  <c r="S618" i="2" s="1"/>
  <c r="M661" i="2" l="1"/>
  <c r="K630" i="2" a="1"/>
  <c r="K630" i="2" s="1"/>
  <c r="P629" i="2"/>
  <c r="T629" i="2" s="1"/>
  <c r="L630" i="2" s="1" a="1"/>
  <c r="L630" i="2" s="1"/>
  <c r="M619" i="2"/>
  <c r="O619" i="2" s="1"/>
  <c r="S619" i="2" s="1"/>
  <c r="K631" i="2" l="1" a="1"/>
  <c r="K631" i="2" s="1"/>
  <c r="N630" i="2"/>
  <c r="M630" i="2"/>
  <c r="P619" i="2"/>
  <c r="T619" i="2" s="1"/>
  <c r="O630" i="2" l="1"/>
  <c r="S630" i="2" s="1"/>
  <c r="K44" i="1" s="1" a="1"/>
  <c r="K44" i="1" s="1"/>
  <c r="V44" i="1" s="1"/>
  <c r="L637" i="2" a="1"/>
  <c r="L637" i="2" s="1"/>
  <c r="M631" i="2"/>
  <c r="P630" i="2"/>
  <c r="T630" i="2" s="1"/>
  <c r="L631" i="2" s="1" a="1"/>
  <c r="L631" i="2" s="1"/>
  <c r="N637" i="2" l="1"/>
  <c r="N631" i="2"/>
  <c r="P631" i="2" s="1"/>
  <c r="T631" i="2" s="1"/>
  <c r="K51" i="1" s="1" a="1"/>
  <c r="K51" i="1" s="1"/>
  <c r="V51" i="1" s="1"/>
  <c r="P637" i="2" l="1"/>
  <c r="T637" i="2" s="1"/>
  <c r="K33" i="1" s="1" a="1"/>
  <c r="K33" i="1" s="1"/>
  <c r="V33" i="1" s="1"/>
  <c r="O637" i="2"/>
  <c r="S637" i="2" s="1"/>
  <c r="K638" i="2" s="1" a="1"/>
  <c r="K638" i="2" s="1"/>
  <c r="O631" i="2"/>
  <c r="S631" i="2" s="1"/>
  <c r="K41" i="1" s="1" a="1"/>
  <c r="K41" i="1" s="1"/>
  <c r="V41" i="1" s="1"/>
  <c r="M638" i="2" l="1"/>
  <c r="O638" i="2" l="1"/>
  <c r="S638" i="2" s="1"/>
  <c r="K639" i="2" s="1" a="1"/>
  <c r="K639" i="2" s="1"/>
  <c r="P638" i="2"/>
  <c r="T638" i="2" s="1"/>
  <c r="K37" i="1" s="1" a="1"/>
  <c r="K37" i="1" s="1"/>
  <c r="V37" i="1" s="1"/>
  <c r="M639" i="2" l="1"/>
  <c r="O639" i="2" l="1"/>
  <c r="S639" i="2" s="1"/>
  <c r="L640" i="2" s="1" a="1"/>
  <c r="L640" i="2" s="1"/>
  <c r="P639" i="2"/>
  <c r="T639" i="2" s="1"/>
  <c r="K38" i="1" s="1" a="1"/>
  <c r="K38" i="1" s="1"/>
  <c r="V38" i="1" s="1"/>
  <c r="N640" i="2" l="1"/>
  <c r="P640" i="2" l="1"/>
  <c r="T640" i="2" s="1"/>
  <c r="L641" i="2" s="1" a="1"/>
  <c r="L641" i="2" s="1"/>
  <c r="O640" i="2"/>
  <c r="S640" i="2" s="1"/>
  <c r="K641" i="2" l="1" a="1"/>
  <c r="K641" i="2" s="1"/>
  <c r="N641" i="2"/>
  <c r="M641" i="2" l="1"/>
  <c r="O641" i="2" s="1"/>
  <c r="S641" i="2" s="1"/>
  <c r="L752" i="2" l="1" a="1"/>
  <c r="L752" i="2" s="1"/>
  <c r="P641" i="2"/>
  <c r="T641" i="2" s="1"/>
  <c r="L642" i="2" s="1" a="1"/>
  <c r="L642" i="2" s="1"/>
  <c r="N752" i="2" l="1"/>
  <c r="N642" i="2"/>
  <c r="P642" i="2" l="1"/>
  <c r="T642" i="2" s="1"/>
  <c r="L643" i="2" s="1" a="1"/>
  <c r="L643" i="2" s="1"/>
  <c r="O642" i="2"/>
  <c r="S642" i="2" s="1"/>
  <c r="K29" i="1" s="1" a="1"/>
  <c r="K29" i="1" s="1"/>
  <c r="V29" i="1" s="1"/>
  <c r="N643" i="2" l="1"/>
  <c r="P643" i="2" l="1"/>
  <c r="T643" i="2" s="1"/>
  <c r="K644" i="2" s="1" a="1"/>
  <c r="K644" i="2" s="1"/>
  <c r="O643" i="2"/>
  <c r="S643" i="2" s="1"/>
  <c r="K648" i="2" l="1" a="1"/>
  <c r="K648" i="2" s="1"/>
  <c r="M644" i="2"/>
  <c r="M648" i="2" l="1"/>
  <c r="O644" i="2"/>
  <c r="S644" i="2" s="1"/>
  <c r="P644" i="2"/>
  <c r="T644" i="2" s="1"/>
  <c r="L753" i="2" l="1" a="1"/>
  <c r="L753" i="2" s="1"/>
  <c r="L645" i="2" a="1"/>
  <c r="L645" i="2" s="1"/>
  <c r="N753" i="2" l="1"/>
  <c r="N645" i="2"/>
  <c r="P645" i="2" l="1"/>
  <c r="T645" i="2" s="1"/>
  <c r="L646" i="2" s="1" a="1"/>
  <c r="L646" i="2" s="1"/>
  <c r="O645" i="2"/>
  <c r="S645" i="2" s="1"/>
  <c r="K664" i="2" l="1" a="1"/>
  <c r="K664" i="2" s="1"/>
  <c r="N646" i="2"/>
  <c r="M664" i="2" l="1"/>
  <c r="P646" i="2"/>
  <c r="T646" i="2" s="1"/>
  <c r="L647" i="2" s="1" a="1"/>
  <c r="L647" i="2" s="1"/>
  <c r="O646" i="2"/>
  <c r="S646" i="2" s="1"/>
  <c r="K665" i="2" l="1" a="1"/>
  <c r="K665" i="2" s="1"/>
  <c r="O664" i="2"/>
  <c r="S664" i="2" s="1"/>
  <c r="P664" i="2"/>
  <c r="T664" i="2" s="1"/>
  <c r="L665" i="2" s="1" a="1"/>
  <c r="L665" i="2" s="1"/>
  <c r="N647" i="2"/>
  <c r="L683" i="2" l="1" a="1"/>
  <c r="L683" i="2" s="1"/>
  <c r="N665" i="2"/>
  <c r="M665" i="2"/>
  <c r="P647" i="2"/>
  <c r="T647" i="2" s="1"/>
  <c r="L648" i="2" s="1" a="1"/>
  <c r="L648" i="2" s="1"/>
  <c r="O647" i="2"/>
  <c r="S647" i="2" s="1"/>
  <c r="O665" i="2" l="1"/>
  <c r="S665" i="2" s="1"/>
  <c r="L684" i="2" s="1" a="1"/>
  <c r="L684" i="2" s="1"/>
  <c r="N683" i="2"/>
  <c r="K666" i="2" a="1"/>
  <c r="K666" i="2" s="1"/>
  <c r="P665" i="2"/>
  <c r="T665" i="2" s="1"/>
  <c r="L666" i="2" s="1" a="1"/>
  <c r="L666" i="2" s="1"/>
  <c r="N648" i="2"/>
  <c r="N684" i="2" l="1"/>
  <c r="N666" i="2"/>
  <c r="M666" i="2"/>
  <c r="P648" i="2"/>
  <c r="T648" i="2" s="1"/>
  <c r="L649" i="2" s="1" a="1"/>
  <c r="L649" i="2" s="1"/>
  <c r="O648" i="2"/>
  <c r="S648" i="2" s="1"/>
  <c r="O666" i="2" l="1"/>
  <c r="S666" i="2" s="1"/>
  <c r="K27" i="1" s="1" a="1"/>
  <c r="K27" i="1" s="1"/>
  <c r="V27" i="1" s="1"/>
  <c r="K667" i="2" a="1"/>
  <c r="K667" i="2" s="1"/>
  <c r="P666" i="2"/>
  <c r="T666" i="2" s="1"/>
  <c r="L667" i="2" s="1" a="1"/>
  <c r="L667" i="2" s="1"/>
  <c r="N649" i="2"/>
  <c r="N667" i="2" l="1"/>
  <c r="M667" i="2"/>
  <c r="P649" i="2"/>
  <c r="T649" i="2" s="1"/>
  <c r="L650" i="2" s="1" a="1"/>
  <c r="L650" i="2" s="1"/>
  <c r="O649" i="2"/>
  <c r="S649" i="2" s="1"/>
  <c r="O667" i="2" l="1"/>
  <c r="S667" i="2" s="1"/>
  <c r="K668" i="2" a="1"/>
  <c r="K668" i="2" s="1"/>
  <c r="P667" i="2"/>
  <c r="T667" i="2" s="1"/>
  <c r="L668" i="2" s="1" a="1"/>
  <c r="L668" i="2" s="1"/>
  <c r="N650" i="2"/>
  <c r="L685" i="2" l="1" a="1"/>
  <c r="L685" i="2" s="1"/>
  <c r="N668" i="2"/>
  <c r="M668" i="2"/>
  <c r="P650" i="2"/>
  <c r="T650" i="2" s="1"/>
  <c r="L651" i="2" s="1" a="1"/>
  <c r="L651" i="2" s="1"/>
  <c r="O650" i="2"/>
  <c r="S650" i="2" s="1"/>
  <c r="N685" i="2" l="1"/>
  <c r="O668" i="2"/>
  <c r="S668" i="2" s="1"/>
  <c r="K669" i="2" a="1"/>
  <c r="K669" i="2" s="1"/>
  <c r="P668" i="2"/>
  <c r="T668" i="2" s="1"/>
  <c r="L669" i="2" s="1" a="1"/>
  <c r="L669" i="2" s="1"/>
  <c r="N651" i="2"/>
  <c r="L686" i="2" l="1" a="1"/>
  <c r="L686" i="2" s="1"/>
  <c r="N669" i="2"/>
  <c r="M669" i="2"/>
  <c r="P651" i="2"/>
  <c r="T651" i="2" s="1"/>
  <c r="L652" i="2" s="1" a="1"/>
  <c r="L652" i="2" s="1"/>
  <c r="O651" i="2"/>
  <c r="S651" i="2" s="1"/>
  <c r="N686" i="2" l="1"/>
  <c r="O669" i="2"/>
  <c r="S669" i="2" s="1"/>
  <c r="K670" i="2" a="1"/>
  <c r="K670" i="2" s="1"/>
  <c r="P669" i="2"/>
  <c r="T669" i="2" s="1"/>
  <c r="L670" i="2" s="1" a="1"/>
  <c r="L670" i="2" s="1"/>
  <c r="N652" i="2"/>
  <c r="L687" i="2" l="1" a="1"/>
  <c r="L687" i="2" s="1"/>
  <c r="N670" i="2"/>
  <c r="M670" i="2"/>
  <c r="P652" i="2"/>
  <c r="T652" i="2" s="1"/>
  <c r="L653" i="2" s="1" a="1"/>
  <c r="L653" i="2" s="1"/>
  <c r="O652" i="2"/>
  <c r="S652" i="2" s="1"/>
  <c r="N687" i="2" l="1"/>
  <c r="O670" i="2"/>
  <c r="S670" i="2" s="1"/>
  <c r="K671" i="2" a="1"/>
  <c r="K671" i="2" s="1"/>
  <c r="P670" i="2"/>
  <c r="T670" i="2" s="1"/>
  <c r="L671" i="2" s="1" a="1"/>
  <c r="L671" i="2" s="1"/>
  <c r="N653" i="2"/>
  <c r="L715" i="2" l="1" a="1"/>
  <c r="L715" i="2" s="1"/>
  <c r="N671" i="2"/>
  <c r="M671" i="2"/>
  <c r="P653" i="2"/>
  <c r="T653" i="2" s="1"/>
  <c r="K654" i="2" s="1" a="1"/>
  <c r="K654" i="2" s="1"/>
  <c r="O653" i="2"/>
  <c r="S653" i="2" s="1"/>
  <c r="N715" i="2" l="1"/>
  <c r="K672" i="2" a="1"/>
  <c r="K672" i="2" s="1"/>
  <c r="O671" i="2"/>
  <c r="S671" i="2" s="1"/>
  <c r="P671" i="2"/>
  <c r="T671" i="2" s="1"/>
  <c r="L672" i="2" s="1" a="1"/>
  <c r="L672" i="2" s="1"/>
  <c r="M654" i="2"/>
  <c r="L688" i="2" l="1" a="1"/>
  <c r="L688" i="2" s="1"/>
  <c r="N672" i="2"/>
  <c r="M672" i="2"/>
  <c r="O654" i="2"/>
  <c r="S654" i="2" s="1"/>
  <c r="K655" i="2" s="1" a="1"/>
  <c r="K655" i="2" s="1"/>
  <c r="P654" i="2"/>
  <c r="T654" i="2" s="1"/>
  <c r="N688" i="2" l="1"/>
  <c r="O672" i="2"/>
  <c r="S672" i="2" s="1"/>
  <c r="L673" i="2" a="1"/>
  <c r="L673" i="2" s="1"/>
  <c r="P672" i="2"/>
  <c r="T672" i="2" s="1"/>
  <c r="K673" i="2" s="1" a="1"/>
  <c r="K673" i="2" s="1"/>
  <c r="M655" i="2"/>
  <c r="L718" i="2" l="1" a="1"/>
  <c r="L718" i="2" s="1"/>
  <c r="N718" i="2" s="1"/>
  <c r="M673" i="2"/>
  <c r="N673" i="2"/>
  <c r="O655" i="2"/>
  <c r="S655" i="2" s="1"/>
  <c r="K656" i="2" s="1" a="1"/>
  <c r="K656" i="2" s="1"/>
  <c r="P655" i="2"/>
  <c r="T655" i="2" s="1"/>
  <c r="P673" i="2" l="1"/>
  <c r="T673" i="2" s="1"/>
  <c r="L674" i="2" a="1"/>
  <c r="L674" i="2" s="1"/>
  <c r="O673" i="2"/>
  <c r="S673" i="2" s="1"/>
  <c r="K674" i="2" s="1" a="1"/>
  <c r="K674" i="2" s="1"/>
  <c r="M656" i="2"/>
  <c r="L690" i="2" l="1" a="1"/>
  <c r="L690" i="2" s="1"/>
  <c r="N674" i="2"/>
  <c r="M674" i="2"/>
  <c r="O656" i="2"/>
  <c r="S656" i="2" s="1"/>
  <c r="K657" i="2" s="1" a="1"/>
  <c r="K657" i="2" s="1"/>
  <c r="P656" i="2"/>
  <c r="T656" i="2" s="1"/>
  <c r="N690" i="2" l="1"/>
  <c r="L675" i="2" a="1"/>
  <c r="L675" i="2" s="1"/>
  <c r="O674" i="2"/>
  <c r="S674" i="2" s="1"/>
  <c r="K675" i="2" s="1" a="1"/>
  <c r="K675" i="2" s="1"/>
  <c r="P674" i="2"/>
  <c r="T674" i="2" s="1"/>
  <c r="M657" i="2"/>
  <c r="L719" i="2" l="1" a="1"/>
  <c r="L719" i="2" s="1"/>
  <c r="M675" i="2"/>
  <c r="N675" i="2"/>
  <c r="O657" i="2"/>
  <c r="S657" i="2" s="1"/>
  <c r="P657" i="2"/>
  <c r="T657" i="2" s="1"/>
  <c r="N719" i="2" l="1"/>
  <c r="P675" i="2"/>
  <c r="T675" i="2" s="1"/>
  <c r="L676" i="2" a="1"/>
  <c r="L676" i="2" s="1"/>
  <c r="O675" i="2"/>
  <c r="S675" i="2" s="1"/>
  <c r="K676" i="2" s="1" a="1"/>
  <c r="K676" i="2" s="1"/>
  <c r="L658" i="2" a="1"/>
  <c r="L658" i="2" s="1"/>
  <c r="L691" i="2" l="1" a="1"/>
  <c r="L691" i="2" s="1"/>
  <c r="M676" i="2"/>
  <c r="N676" i="2"/>
  <c r="N658" i="2"/>
  <c r="N691" i="2" l="1"/>
  <c r="P676" i="2"/>
  <c r="T676" i="2" s="1"/>
  <c r="K17" i="1" s="1" a="1"/>
  <c r="K17" i="1" s="1"/>
  <c r="V17" i="1" s="1"/>
  <c r="O676" i="2"/>
  <c r="S676" i="2" s="1"/>
  <c r="L677" i="2" s="1" a="1"/>
  <c r="L677" i="2" s="1"/>
  <c r="P658" i="2"/>
  <c r="T658" i="2" s="1"/>
  <c r="L659" i="2" s="1" a="1"/>
  <c r="L659" i="2" s="1"/>
  <c r="O658" i="2"/>
  <c r="S658" i="2" s="1"/>
  <c r="K677" i="2" l="1" a="1"/>
  <c r="K677" i="2" s="1"/>
  <c r="N677" i="2"/>
  <c r="N659" i="2"/>
  <c r="M677" i="2" l="1"/>
  <c r="O677" i="2" s="1"/>
  <c r="S677" i="2" s="1"/>
  <c r="K28" i="1" s="1" a="1"/>
  <c r="K28" i="1" s="1"/>
  <c r="V28" i="1" s="1"/>
  <c r="P659" i="2"/>
  <c r="T659" i="2" s="1"/>
  <c r="K660" i="2" s="1" a="1"/>
  <c r="K660" i="2" s="1"/>
  <c r="O659" i="2"/>
  <c r="S659" i="2" s="1"/>
  <c r="K678" i="2" l="1" a="1"/>
  <c r="K678" i="2" s="1"/>
  <c r="P677" i="2"/>
  <c r="T677" i="2" s="1"/>
  <c r="L678" i="2" s="1" a="1"/>
  <c r="L678" i="2" s="1"/>
  <c r="M660" i="2"/>
  <c r="N678" i="2" l="1"/>
  <c r="M678" i="2"/>
  <c r="O660" i="2"/>
  <c r="S660" i="2" s="1"/>
  <c r="L661" i="2" s="1" a="1"/>
  <c r="L661" i="2" s="1"/>
  <c r="P660" i="2"/>
  <c r="T660" i="2" s="1"/>
  <c r="O678" i="2" l="1"/>
  <c r="S678" i="2" s="1"/>
  <c r="K23" i="1" s="1" a="1"/>
  <c r="K23" i="1" s="1"/>
  <c r="V23" i="1" s="1"/>
  <c r="L679" i="2" a="1"/>
  <c r="L679" i="2" s="1"/>
  <c r="P678" i="2"/>
  <c r="T678" i="2" s="1"/>
  <c r="K679" i="2" s="1" a="1"/>
  <c r="K679" i="2" s="1"/>
  <c r="N661" i="2"/>
  <c r="M679" i="2" l="1"/>
  <c r="N679" i="2"/>
  <c r="P661" i="2"/>
  <c r="T661" i="2" s="1"/>
  <c r="L662" i="2" s="1" a="1"/>
  <c r="L662" i="2" s="1"/>
  <c r="O661" i="2"/>
  <c r="S661" i="2" s="1"/>
  <c r="P679" i="2" l="1"/>
  <c r="T679" i="2" s="1"/>
  <c r="K24" i="1" s="1" a="1"/>
  <c r="K24" i="1" s="1"/>
  <c r="V24" i="1" s="1"/>
  <c r="K680" i="2" a="1"/>
  <c r="K680" i="2" s="1"/>
  <c r="O679" i="2"/>
  <c r="S679" i="2" s="1"/>
  <c r="L680" i="2" s="1" a="1"/>
  <c r="L680" i="2" s="1"/>
  <c r="N662" i="2"/>
  <c r="N680" i="2" l="1"/>
  <c r="M680" i="2"/>
  <c r="P662" i="2"/>
  <c r="T662" i="2" s="1"/>
  <c r="L663" i="2" s="1" a="1"/>
  <c r="L663" i="2" s="1"/>
  <c r="O662" i="2"/>
  <c r="S662" i="2" s="1"/>
  <c r="O680" i="2" l="1"/>
  <c r="S680" i="2" s="1"/>
  <c r="K681" i="2" a="1"/>
  <c r="K681" i="2" s="1"/>
  <c r="P680" i="2"/>
  <c r="T680" i="2" s="1"/>
  <c r="L681" i="2" s="1" a="1"/>
  <c r="L681" i="2" s="1"/>
  <c r="N663" i="2"/>
  <c r="K683" i="2" l="1" a="1"/>
  <c r="K683" i="2" s="1"/>
  <c r="N681" i="2"/>
  <c r="M681" i="2"/>
  <c r="P663" i="2"/>
  <c r="T663" i="2" s="1"/>
  <c r="O663" i="2"/>
  <c r="S663" i="2" s="1"/>
  <c r="L692" i="2" l="1" a="1"/>
  <c r="L692" i="2" s="1"/>
  <c r="M683" i="2"/>
  <c r="O681" i="2"/>
  <c r="S681" i="2" s="1"/>
  <c r="K682" i="2" a="1"/>
  <c r="K682" i="2" s="1"/>
  <c r="P681" i="2"/>
  <c r="T681" i="2" s="1"/>
  <c r="L682" i="2" s="1" a="1"/>
  <c r="L682" i="2" s="1"/>
  <c r="K693" i="2" l="1" a="1"/>
  <c r="K693" i="2" s="1"/>
  <c r="N692" i="2"/>
  <c r="O683" i="2"/>
  <c r="S683" i="2" s="1"/>
  <c r="K684" i="2" s="1" a="1"/>
  <c r="K684" i="2" s="1"/>
  <c r="P683" i="2"/>
  <c r="T683" i="2" s="1"/>
  <c r="N682" i="2"/>
  <c r="M682" i="2"/>
  <c r="L693" i="2" l="1" a="1"/>
  <c r="L693" i="2" s="1"/>
  <c r="M693" i="2"/>
  <c r="O682" i="2"/>
  <c r="S682" i="2" s="1"/>
  <c r="K26" i="1" s="1" a="1"/>
  <c r="K26" i="1" s="1"/>
  <c r="V26" i="1" s="1"/>
  <c r="M684" i="2"/>
  <c r="P682" i="2"/>
  <c r="T682" i="2" s="1"/>
  <c r="N693" i="2" l="1"/>
  <c r="P693" i="2" s="1"/>
  <c r="T693" i="2" s="1"/>
  <c r="L689" i="2" a="1"/>
  <c r="L689" i="2" s="1"/>
  <c r="O684" i="2"/>
  <c r="S684" i="2" s="1"/>
  <c r="K685" i="2" s="1" a="1"/>
  <c r="K685" i="2" s="1"/>
  <c r="P684" i="2"/>
  <c r="T684" i="2" s="1"/>
  <c r="L708" i="2" l="1" a="1"/>
  <c r="L708" i="2" s="1"/>
  <c r="L694" i="2" a="1"/>
  <c r="L694" i="2" s="1"/>
  <c r="O693" i="2"/>
  <c r="S693" i="2" s="1"/>
  <c r="K694" i="2" s="1" a="1"/>
  <c r="K694" i="2" s="1"/>
  <c r="N689" i="2"/>
  <c r="M685" i="2"/>
  <c r="N708" i="2" l="1"/>
  <c r="M694" i="2"/>
  <c r="N694" i="2"/>
  <c r="O685" i="2"/>
  <c r="S685" i="2" s="1"/>
  <c r="K686" i="2" s="1" a="1"/>
  <c r="K686" i="2" s="1"/>
  <c r="P685" i="2"/>
  <c r="T685" i="2" s="1"/>
  <c r="P694" i="2" l="1"/>
  <c r="T694" i="2" s="1"/>
  <c r="L695" i="2" a="1"/>
  <c r="L695" i="2" s="1"/>
  <c r="O694" i="2"/>
  <c r="S694" i="2" s="1"/>
  <c r="K695" i="2" s="1" a="1"/>
  <c r="K695" i="2" s="1"/>
  <c r="M686" i="2"/>
  <c r="K704" i="2" l="1" a="1"/>
  <c r="K704" i="2" s="1"/>
  <c r="M695" i="2"/>
  <c r="N695" i="2"/>
  <c r="O686" i="2"/>
  <c r="S686" i="2" s="1"/>
  <c r="K687" i="2" s="1" a="1"/>
  <c r="K687" i="2" s="1"/>
  <c r="P686" i="2"/>
  <c r="T686" i="2" s="1"/>
  <c r="M704" i="2" l="1"/>
  <c r="L696" i="2" a="1"/>
  <c r="L696" i="2" s="1"/>
  <c r="P695" i="2"/>
  <c r="T695" i="2" s="1"/>
  <c r="O695" i="2"/>
  <c r="S695" i="2" s="1"/>
  <c r="K696" i="2" s="1" a="1"/>
  <c r="K696" i="2" s="1"/>
  <c r="M687" i="2"/>
  <c r="L711" i="2" l="1" a="1"/>
  <c r="L711" i="2" s="1"/>
  <c r="M696" i="2"/>
  <c r="N696" i="2"/>
  <c r="O687" i="2"/>
  <c r="S687" i="2" s="1"/>
  <c r="K688" i="2" s="1" a="1"/>
  <c r="K688" i="2" s="1"/>
  <c r="P687" i="2"/>
  <c r="T687" i="2" s="1"/>
  <c r="N711" i="2" l="1"/>
  <c r="P696" i="2"/>
  <c r="T696" i="2" s="1"/>
  <c r="L697" i="2" a="1"/>
  <c r="L697" i="2" s="1"/>
  <c r="O696" i="2"/>
  <c r="S696" i="2" s="1"/>
  <c r="K697" i="2" s="1" a="1"/>
  <c r="K697" i="2" s="1"/>
  <c r="M688" i="2"/>
  <c r="L713" i="2" l="1" a="1"/>
  <c r="L713" i="2" s="1"/>
  <c r="M697" i="2"/>
  <c r="N697" i="2"/>
  <c r="O688" i="2"/>
  <c r="S688" i="2" s="1"/>
  <c r="K689" i="2" s="1" a="1"/>
  <c r="K689" i="2" s="1"/>
  <c r="P688" i="2"/>
  <c r="T688" i="2" s="1"/>
  <c r="N713" i="2" l="1"/>
  <c r="P697" i="2"/>
  <c r="T697" i="2" s="1"/>
  <c r="L698" i="2" a="1"/>
  <c r="L698" i="2" s="1"/>
  <c r="O697" i="2"/>
  <c r="S697" i="2" s="1"/>
  <c r="K698" i="2" s="1" a="1"/>
  <c r="K698" i="2" s="1"/>
  <c r="M689" i="2"/>
  <c r="L714" i="2" l="1" a="1"/>
  <c r="L714" i="2" s="1"/>
  <c r="M698" i="2"/>
  <c r="N698" i="2"/>
  <c r="O689" i="2"/>
  <c r="S689" i="2" s="1"/>
  <c r="K690" i="2" s="1" a="1"/>
  <c r="K690" i="2" s="1"/>
  <c r="P689" i="2"/>
  <c r="T689" i="2" s="1"/>
  <c r="N714" i="2" l="1"/>
  <c r="P698" i="2"/>
  <c r="T698" i="2" s="1"/>
  <c r="L699" i="2" a="1"/>
  <c r="L699" i="2" s="1"/>
  <c r="O698" i="2"/>
  <c r="S698" i="2" s="1"/>
  <c r="K699" i="2" s="1" a="1"/>
  <c r="K699" i="2" s="1"/>
  <c r="M690" i="2"/>
  <c r="L704" i="2" l="1" a="1"/>
  <c r="L704" i="2" s="1"/>
  <c r="M699" i="2"/>
  <c r="N699" i="2"/>
  <c r="O690" i="2"/>
  <c r="S690" i="2" s="1"/>
  <c r="K691" i="2" s="1" a="1"/>
  <c r="K691" i="2" s="1"/>
  <c r="P690" i="2"/>
  <c r="T690" i="2" s="1"/>
  <c r="N704" i="2" l="1"/>
  <c r="P699" i="2"/>
  <c r="T699" i="2" s="1"/>
  <c r="L700" i="2" a="1"/>
  <c r="L700" i="2" s="1"/>
  <c r="O699" i="2"/>
  <c r="S699" i="2" s="1"/>
  <c r="K700" i="2" s="1" a="1"/>
  <c r="K700" i="2" s="1"/>
  <c r="M691" i="2"/>
  <c r="K721" i="2" l="1" a="1"/>
  <c r="K721" i="2" s="1"/>
  <c r="P704" i="2"/>
  <c r="T704" i="2" s="1"/>
  <c r="K705" i="2" s="1" a="1"/>
  <c r="K705" i="2" s="1"/>
  <c r="O704" i="2"/>
  <c r="S704" i="2" s="1"/>
  <c r="L705" i="2" s="1" a="1"/>
  <c r="L705" i="2" s="1"/>
  <c r="M700" i="2"/>
  <c r="N700" i="2"/>
  <c r="O691" i="2"/>
  <c r="S691" i="2" s="1"/>
  <c r="K692" i="2" s="1" a="1"/>
  <c r="K692" i="2" s="1"/>
  <c r="P691" i="2"/>
  <c r="T691" i="2" s="1"/>
  <c r="M721" i="2" l="1"/>
  <c r="N705" i="2"/>
  <c r="M705" i="2"/>
  <c r="P700" i="2"/>
  <c r="T700" i="2" s="1"/>
  <c r="L701" i="2" a="1"/>
  <c r="L701" i="2" s="1"/>
  <c r="O700" i="2"/>
  <c r="S700" i="2" s="1"/>
  <c r="K701" i="2" s="1" a="1"/>
  <c r="K701" i="2" s="1"/>
  <c r="M692" i="2"/>
  <c r="L716" i="2" l="1" a="1"/>
  <c r="L716" i="2" s="1"/>
  <c r="O705" i="2"/>
  <c r="S705" i="2" s="1"/>
  <c r="P705" i="2"/>
  <c r="T705" i="2" s="1"/>
  <c r="M701" i="2"/>
  <c r="N701" i="2"/>
  <c r="O692" i="2"/>
  <c r="S692" i="2" s="1"/>
  <c r="P692" i="2"/>
  <c r="T692" i="2" s="1"/>
  <c r="N716" i="2" l="1"/>
  <c r="K706" i="2" a="1"/>
  <c r="K706" i="2" s="1"/>
  <c r="L706" i="2" a="1"/>
  <c r="L706" i="2" s="1"/>
  <c r="P701" i="2"/>
  <c r="T701" i="2" s="1"/>
  <c r="L703" i="2" a="1"/>
  <c r="L703" i="2" s="1"/>
  <c r="L702" i="2" a="1"/>
  <c r="L702" i="2" s="1"/>
  <c r="O701" i="2"/>
  <c r="S701" i="2" s="1"/>
  <c r="K702" i="2" s="1" a="1"/>
  <c r="K702" i="2" s="1"/>
  <c r="L717" i="2" l="1" a="1"/>
  <c r="L717" i="2" s="1"/>
  <c r="N706" i="2"/>
  <c r="M706" i="2"/>
  <c r="N703" i="2"/>
  <c r="M702" i="2"/>
  <c r="N702" i="2"/>
  <c r="N717" i="2" l="1"/>
  <c r="O706" i="2"/>
  <c r="S706" i="2" s="1"/>
  <c r="L707" i="2" s="1" a="1"/>
  <c r="L707" i="2" s="1"/>
  <c r="P706" i="2"/>
  <c r="T706" i="2" s="1"/>
  <c r="K707" i="2" s="1" a="1"/>
  <c r="K707" i="2" s="1"/>
  <c r="P702" i="2"/>
  <c r="T702" i="2" s="1"/>
  <c r="O702" i="2"/>
  <c r="S702" i="2" s="1"/>
  <c r="K703" i="2" s="1" a="1"/>
  <c r="K703" i="2" s="1"/>
  <c r="K708" i="2" l="1" a="1"/>
  <c r="K708" i="2" s="1"/>
  <c r="M707" i="2"/>
  <c r="N707" i="2"/>
  <c r="M703" i="2"/>
  <c r="M708" i="2" l="1"/>
  <c r="P707" i="2"/>
  <c r="T707" i="2" s="1"/>
  <c r="O707" i="2"/>
  <c r="S707" i="2" s="1"/>
  <c r="O703" i="2"/>
  <c r="S703" i="2" s="1"/>
  <c r="K42" i="1" s="1" a="1"/>
  <c r="K42" i="1" s="1"/>
  <c r="V42" i="1" s="1"/>
  <c r="P703" i="2"/>
  <c r="T703" i="2" s="1"/>
  <c r="L712" i="2" l="1" a="1"/>
  <c r="L712" i="2" s="1"/>
  <c r="L710" i="2" a="1"/>
  <c r="L710" i="2" s="1"/>
  <c r="L709" i="2" a="1"/>
  <c r="L709" i="2" s="1"/>
  <c r="O708" i="2"/>
  <c r="S708" i="2" s="1"/>
  <c r="K709" i="2" s="1" a="1"/>
  <c r="K709" i="2" s="1"/>
  <c r="P708" i="2"/>
  <c r="T708" i="2" s="1"/>
  <c r="L721" i="2" l="1" a="1"/>
  <c r="L721" i="2" s="1"/>
  <c r="N712" i="2"/>
  <c r="N710" i="2"/>
  <c r="M709" i="2"/>
  <c r="N709" i="2"/>
  <c r="N721" i="2" l="1"/>
  <c r="P709" i="2"/>
  <c r="T709" i="2" s="1"/>
  <c r="O709" i="2"/>
  <c r="S709" i="2" s="1"/>
  <c r="K710" i="2" s="1" a="1"/>
  <c r="K710" i="2" s="1"/>
  <c r="L722" i="2" l="1" a="1"/>
  <c r="L722" i="2" s="1"/>
  <c r="P721" i="2"/>
  <c r="T721" i="2" s="1"/>
  <c r="K14" i="1" s="1" a="1"/>
  <c r="K14" i="1" s="1"/>
  <c r="V14" i="1" s="1"/>
  <c r="O721" i="2"/>
  <c r="S721" i="2" s="1"/>
  <c r="K722" i="2" s="1" a="1"/>
  <c r="K722" i="2" s="1"/>
  <c r="M710" i="2"/>
  <c r="M722" i="2" l="1"/>
  <c r="N722" i="2"/>
  <c r="O710" i="2"/>
  <c r="S710" i="2" s="1"/>
  <c r="K711" i="2" s="1" a="1"/>
  <c r="K711" i="2" s="1"/>
  <c r="P710" i="2"/>
  <c r="T710" i="2" s="1"/>
  <c r="P722" i="2" l="1"/>
  <c r="T722" i="2" s="1"/>
  <c r="L723" i="2" a="1"/>
  <c r="L723" i="2" s="1"/>
  <c r="O722" i="2"/>
  <c r="S722" i="2" s="1"/>
  <c r="K723" i="2" s="1" a="1"/>
  <c r="K723" i="2" s="1"/>
  <c r="M711" i="2"/>
  <c r="L739" i="2" l="1" a="1"/>
  <c r="L739" i="2" s="1"/>
  <c r="M723" i="2"/>
  <c r="N723" i="2"/>
  <c r="O711" i="2"/>
  <c r="S711" i="2" s="1"/>
  <c r="K712" i="2" s="1" a="1"/>
  <c r="K712" i="2" s="1"/>
  <c r="P711" i="2"/>
  <c r="T711" i="2" s="1"/>
  <c r="N739" i="2" l="1"/>
  <c r="P723" i="2"/>
  <c r="T723" i="2" s="1"/>
  <c r="L724" i="2" a="1"/>
  <c r="L724" i="2" s="1"/>
  <c r="O723" i="2"/>
  <c r="S723" i="2" s="1"/>
  <c r="K724" i="2" s="1" a="1"/>
  <c r="K724" i="2" s="1"/>
  <c r="M712" i="2"/>
  <c r="L737" i="2" l="1" a="1"/>
  <c r="L737" i="2" s="1"/>
  <c r="M724" i="2"/>
  <c r="N724" i="2"/>
  <c r="O712" i="2"/>
  <c r="S712" i="2" s="1"/>
  <c r="K713" i="2" s="1" a="1"/>
  <c r="K713" i="2" s="1"/>
  <c r="P712" i="2"/>
  <c r="T712" i="2" s="1"/>
  <c r="N737" i="2" l="1"/>
  <c r="L725" i="2" a="1"/>
  <c r="L725" i="2" s="1"/>
  <c r="P724" i="2"/>
  <c r="T724" i="2" s="1"/>
  <c r="O724" i="2"/>
  <c r="S724" i="2" s="1"/>
  <c r="K725" i="2" s="1" a="1"/>
  <c r="K725" i="2" s="1"/>
  <c r="M713" i="2"/>
  <c r="L741" i="2" l="1" a="1"/>
  <c r="L741" i="2" s="1"/>
  <c r="M725" i="2"/>
  <c r="N725" i="2"/>
  <c r="O713" i="2"/>
  <c r="S713" i="2" s="1"/>
  <c r="K714" i="2" s="1" a="1"/>
  <c r="K714" i="2" s="1"/>
  <c r="P713" i="2"/>
  <c r="T713" i="2" s="1"/>
  <c r="N741" i="2" l="1"/>
  <c r="P725" i="2"/>
  <c r="T725" i="2" s="1"/>
  <c r="K15" i="1" s="1" a="1"/>
  <c r="K15" i="1" s="1"/>
  <c r="V15" i="1" s="1"/>
  <c r="L726" i="2" a="1"/>
  <c r="L726" i="2" s="1"/>
  <c r="O725" i="2"/>
  <c r="S725" i="2" s="1"/>
  <c r="K726" i="2" s="1" a="1"/>
  <c r="K726" i="2" s="1"/>
  <c r="M714" i="2"/>
  <c r="M726" i="2" l="1"/>
  <c r="N726" i="2"/>
  <c r="O714" i="2"/>
  <c r="S714" i="2" s="1"/>
  <c r="K715" i="2" s="1" a="1"/>
  <c r="K715" i="2" s="1"/>
  <c r="P714" i="2"/>
  <c r="T714" i="2" s="1"/>
  <c r="P726" i="2" l="1"/>
  <c r="T726" i="2" s="1"/>
  <c r="L727" i="2" a="1"/>
  <c r="L727" i="2" s="1"/>
  <c r="O726" i="2"/>
  <c r="S726" i="2" s="1"/>
  <c r="K727" i="2" s="1" a="1"/>
  <c r="K727" i="2" s="1"/>
  <c r="M715" i="2"/>
  <c r="M727" i="2" l="1"/>
  <c r="N727" i="2"/>
  <c r="O715" i="2"/>
  <c r="S715" i="2" s="1"/>
  <c r="K716" i="2" s="1" a="1"/>
  <c r="K716" i="2" s="1"/>
  <c r="P715" i="2"/>
  <c r="T715" i="2" s="1"/>
  <c r="P727" i="2" l="1"/>
  <c r="T727" i="2" s="1"/>
  <c r="L728" i="2" a="1"/>
  <c r="L728" i="2" s="1"/>
  <c r="O727" i="2"/>
  <c r="S727" i="2" s="1"/>
  <c r="K728" i="2" s="1" a="1"/>
  <c r="K728" i="2" s="1"/>
  <c r="M716" i="2"/>
  <c r="L740" i="2" l="1" a="1"/>
  <c r="L740" i="2" s="1"/>
  <c r="M728" i="2"/>
  <c r="N728" i="2"/>
  <c r="O716" i="2"/>
  <c r="S716" i="2" s="1"/>
  <c r="K717" i="2" s="1" a="1"/>
  <c r="K717" i="2" s="1"/>
  <c r="P716" i="2"/>
  <c r="T716" i="2" s="1"/>
  <c r="N740" i="2" l="1"/>
  <c r="P728" i="2"/>
  <c r="T728" i="2" s="1"/>
  <c r="K20" i="1" s="1" a="1"/>
  <c r="K20" i="1" s="1"/>
  <c r="V20" i="1" s="1"/>
  <c r="L729" i="2" a="1"/>
  <c r="L729" i="2" s="1"/>
  <c r="O728" i="2"/>
  <c r="S728" i="2" s="1"/>
  <c r="K729" i="2" s="1" a="1"/>
  <c r="K729" i="2" s="1"/>
  <c r="M717" i="2"/>
  <c r="M729" i="2" l="1"/>
  <c r="N729" i="2"/>
  <c r="O717" i="2"/>
  <c r="S717" i="2" s="1"/>
  <c r="K718" i="2" s="1" a="1"/>
  <c r="K718" i="2" s="1"/>
  <c r="M718" i="2" s="1"/>
  <c r="P717" i="2"/>
  <c r="T717" i="2" s="1"/>
  <c r="P729" i="2" l="1"/>
  <c r="T729" i="2" s="1"/>
  <c r="L730" i="2" a="1"/>
  <c r="L730" i="2" s="1"/>
  <c r="O729" i="2"/>
  <c r="S729" i="2" s="1"/>
  <c r="K730" i="2" s="1" a="1"/>
  <c r="K730" i="2" s="1"/>
  <c r="O718" i="2"/>
  <c r="S718" i="2" s="1"/>
  <c r="K719" i="2" s="1" a="1"/>
  <c r="K719" i="2" s="1"/>
  <c r="P718" i="2"/>
  <c r="T718" i="2" s="1"/>
  <c r="L731" i="2" l="1" a="1"/>
  <c r="L731" i="2" s="1"/>
  <c r="M730" i="2"/>
  <c r="N730" i="2"/>
  <c r="M719" i="2"/>
  <c r="P730" i="2" l="1"/>
  <c r="T730" i="2" s="1"/>
  <c r="N731" i="2"/>
  <c r="O730" i="2"/>
  <c r="S730" i="2" s="1"/>
  <c r="K731" i="2" s="1" a="1"/>
  <c r="K731" i="2" s="1"/>
  <c r="O719" i="2"/>
  <c r="S719" i="2" s="1"/>
  <c r="K720" i="2" s="1" a="1"/>
  <c r="K720" i="2" s="1"/>
  <c r="P719" i="2"/>
  <c r="T719" i="2" s="1"/>
  <c r="L742" i="2" l="1" a="1"/>
  <c r="L742" i="2" s="1"/>
  <c r="L732" i="2" a="1"/>
  <c r="L732" i="2" s="1"/>
  <c r="M731" i="2"/>
  <c r="O731" i="2" s="1"/>
  <c r="S731" i="2" s="1"/>
  <c r="K732" i="2" s="1" a="1"/>
  <c r="K732" i="2" s="1"/>
  <c r="M720" i="2"/>
  <c r="N742" i="2" l="1"/>
  <c r="P731" i="2"/>
  <c r="T731" i="2" s="1"/>
  <c r="K19" i="1" s="1" a="1"/>
  <c r="K19" i="1" s="1"/>
  <c r="V19" i="1" s="1"/>
  <c r="M732" i="2"/>
  <c r="N732" i="2"/>
  <c r="O720" i="2"/>
  <c r="S720" i="2" s="1"/>
  <c r="P720" i="2"/>
  <c r="T720" i="2" s="1"/>
  <c r="L738" i="2" l="1" a="1"/>
  <c r="L738" i="2" s="1"/>
  <c r="L733" i="2" a="1"/>
  <c r="L733" i="2" s="1"/>
  <c r="O732" i="2"/>
  <c r="S732" i="2" s="1"/>
  <c r="K733" i="2" s="1" a="1"/>
  <c r="K733" i="2" s="1"/>
  <c r="P732" i="2"/>
  <c r="T732" i="2" s="1"/>
  <c r="K18" i="1" s="1" a="1"/>
  <c r="K18" i="1" s="1"/>
  <c r="V18" i="1" s="1"/>
  <c r="N738" i="2" l="1"/>
  <c r="M733" i="2"/>
  <c r="N733" i="2"/>
  <c r="P733" i="2" l="1"/>
  <c r="T733" i="2" s="1"/>
  <c r="K16" i="1" s="1" a="1"/>
  <c r="K16" i="1" s="1"/>
  <c r="V16" i="1" s="1"/>
  <c r="O733" i="2"/>
  <c r="S733" i="2" s="1"/>
  <c r="L734" i="2" s="1" a="1"/>
  <c r="L734" i="2" s="1"/>
  <c r="N734" i="2" s="1"/>
  <c r="K734" i="2" l="1" a="1"/>
  <c r="K734" i="2" s="1"/>
  <c r="M734" i="2" l="1"/>
  <c r="O734" i="2" l="1"/>
  <c r="S734" i="2" s="1"/>
  <c r="K735" i="2" s="1" a="1"/>
  <c r="K735" i="2" s="1"/>
  <c r="M735" i="2" s="1"/>
  <c r="P734" i="2"/>
  <c r="T734" i="2" s="1"/>
  <c r="L735" i="2" s="1" a="1"/>
  <c r="L735" i="2" s="1"/>
  <c r="L743" i="2" l="1" a="1"/>
  <c r="L743" i="2" s="1"/>
  <c r="N735" i="2"/>
  <c r="N743" i="2" l="1"/>
  <c r="P735" i="2"/>
  <c r="T735" i="2" s="1"/>
  <c r="L744" i="2" s="1" a="1"/>
  <c r="L744" i="2" s="1"/>
  <c r="O735" i="2"/>
  <c r="S735" i="2" s="1"/>
  <c r="N744" i="2" l="1"/>
  <c r="L736" i="2" a="1"/>
  <c r="L736" i="2" s="1"/>
  <c r="N736" i="2" s="1"/>
  <c r="K736" i="2" a="1"/>
  <c r="K736" i="2" s="1"/>
  <c r="M736" i="2" s="1"/>
  <c r="P736" i="2" l="1"/>
  <c r="T736" i="2" s="1"/>
  <c r="L745" i="2" s="1" a="1"/>
  <c r="L745" i="2" s="1"/>
  <c r="O736" i="2"/>
  <c r="S736" i="2" s="1"/>
  <c r="N745" i="2" l="1"/>
  <c r="K737" i="2" a="1"/>
  <c r="K737" i="2" s="1"/>
  <c r="M737" i="2" l="1"/>
  <c r="O737" i="2" l="1"/>
  <c r="S737" i="2" s="1"/>
  <c r="K738" i="2" s="1" a="1"/>
  <c r="K738" i="2" s="1"/>
  <c r="P737" i="2"/>
  <c r="T737" i="2" s="1"/>
  <c r="L746" i="2" l="1" a="1"/>
  <c r="L746" i="2" s="1"/>
  <c r="M738" i="2"/>
  <c r="N746" i="2" l="1"/>
  <c r="O738" i="2"/>
  <c r="S738" i="2" s="1"/>
  <c r="K739" i="2" s="1" a="1"/>
  <c r="K739" i="2" s="1"/>
  <c r="P738" i="2"/>
  <c r="T738" i="2" s="1"/>
  <c r="L747" i="2" l="1" a="1"/>
  <c r="L747" i="2" s="1"/>
  <c r="M739" i="2"/>
  <c r="N747" i="2" l="1"/>
  <c r="O739" i="2"/>
  <c r="S739" i="2" s="1"/>
  <c r="K740" i="2" s="1" a="1"/>
  <c r="K740" i="2" s="1"/>
  <c r="P739" i="2"/>
  <c r="T739" i="2" s="1"/>
  <c r="L748" i="2" l="1" a="1"/>
  <c r="L748" i="2" s="1"/>
  <c r="M740" i="2"/>
  <c r="N748" i="2" l="1"/>
  <c r="O740" i="2"/>
  <c r="S740" i="2" s="1"/>
  <c r="K741" i="2" s="1" a="1"/>
  <c r="K741" i="2" s="1"/>
  <c r="P740" i="2"/>
  <c r="T740" i="2" s="1"/>
  <c r="L749" i="2" s="1" a="1"/>
  <c r="L749" i="2" s="1"/>
  <c r="N749" i="2" l="1"/>
  <c r="M741" i="2"/>
  <c r="O741" i="2" l="1"/>
  <c r="S741" i="2" s="1"/>
  <c r="K742" i="2" s="1" a="1"/>
  <c r="K742" i="2" s="1"/>
  <c r="P741" i="2"/>
  <c r="T741" i="2" s="1"/>
  <c r="L750" i="2" s="1" a="1"/>
  <c r="L750" i="2" s="1"/>
  <c r="N750" i="2" l="1"/>
  <c r="M742" i="2"/>
  <c r="O742" i="2" l="1"/>
  <c r="S742" i="2" s="1"/>
  <c r="K743" i="2" s="1" a="1"/>
  <c r="K743" i="2" s="1"/>
  <c r="P742" i="2"/>
  <c r="T742" i="2" s="1"/>
  <c r="L751" i="2" s="1" a="1"/>
  <c r="L751" i="2" s="1"/>
  <c r="N751" i="2" l="1"/>
  <c r="M743" i="2"/>
  <c r="O743" i="2" l="1"/>
  <c r="S743" i="2" s="1"/>
  <c r="K744" i="2" s="1" a="1"/>
  <c r="K744" i="2" s="1"/>
  <c r="P743" i="2"/>
  <c r="T743" i="2" s="1"/>
  <c r="L757" i="2" l="1" a="1"/>
  <c r="L757" i="2" s="1"/>
  <c r="M744" i="2"/>
  <c r="N757" i="2" l="1"/>
  <c r="O744" i="2"/>
  <c r="S744" i="2" s="1"/>
  <c r="K745" i="2" s="1" a="1"/>
  <c r="K745" i="2" s="1"/>
  <c r="P744" i="2"/>
  <c r="T744" i="2" s="1"/>
  <c r="L754" i="2" l="1" a="1"/>
  <c r="L754" i="2" s="1"/>
  <c r="M745" i="2"/>
  <c r="N754" i="2" l="1"/>
  <c r="O745" i="2"/>
  <c r="S745" i="2" s="1"/>
  <c r="K746" i="2" s="1" a="1"/>
  <c r="K746" i="2" s="1"/>
  <c r="P745" i="2"/>
  <c r="T745" i="2" s="1"/>
  <c r="K4" i="1" s="1" a="1"/>
  <c r="K4" i="1" s="1"/>
  <c r="V4" i="1" s="1"/>
  <c r="M746" i="2" l="1"/>
  <c r="O746" i="2" l="1"/>
  <c r="S746" i="2" s="1"/>
  <c r="K747" i="2" s="1" a="1"/>
  <c r="K747" i="2" s="1"/>
  <c r="P746" i="2"/>
  <c r="T746" i="2" s="1"/>
  <c r="K6" i="1" s="1" a="1"/>
  <c r="K6" i="1" s="1"/>
  <c r="V6" i="1" s="1"/>
  <c r="M747" i="2" l="1"/>
  <c r="O747" i="2" l="1"/>
  <c r="S747" i="2" s="1"/>
  <c r="K748" i="2" s="1" a="1"/>
  <c r="K748" i="2" s="1"/>
  <c r="P747" i="2"/>
  <c r="T747" i="2" s="1"/>
  <c r="K7" i="1" s="1" a="1"/>
  <c r="K7" i="1" s="1"/>
  <c r="V7" i="1" s="1"/>
  <c r="M748" i="2" l="1"/>
  <c r="O748" i="2" l="1"/>
  <c r="S748" i="2" s="1"/>
  <c r="K749" i="2" s="1" a="1"/>
  <c r="K749" i="2" s="1"/>
  <c r="P748" i="2"/>
  <c r="T748" i="2" s="1"/>
  <c r="K8" i="1" s="1" a="1"/>
  <c r="K8" i="1" s="1"/>
  <c r="V8" i="1" s="1"/>
  <c r="M749" i="2" l="1"/>
  <c r="O749" i="2" l="1"/>
  <c r="S749" i="2" s="1"/>
  <c r="K750" i="2" s="1" a="1"/>
  <c r="K750" i="2" s="1"/>
  <c r="P749" i="2"/>
  <c r="T749" i="2" s="1"/>
  <c r="K11" i="1" s="1" a="1"/>
  <c r="K11" i="1" s="1"/>
  <c r="V11" i="1" s="1"/>
  <c r="M750" i="2" l="1"/>
  <c r="O750" i="2" l="1"/>
  <c r="S750" i="2" s="1"/>
  <c r="K751" i="2" s="1" a="1"/>
  <c r="K751" i="2" s="1"/>
  <c r="P750" i="2"/>
  <c r="T750" i="2" s="1"/>
  <c r="K12" i="1" s="1" a="1"/>
  <c r="K12" i="1" s="1"/>
  <c r="V12" i="1" s="1"/>
  <c r="M751" i="2" l="1"/>
  <c r="O751" i="2" l="1"/>
  <c r="S751" i="2" s="1"/>
  <c r="P751" i="2"/>
  <c r="T751" i="2" s="1"/>
  <c r="K13" i="1" s="1" a="1"/>
  <c r="K13" i="1" s="1"/>
  <c r="V13" i="1" s="1"/>
  <c r="K752" i="2" l="1" a="1"/>
  <c r="K752" i="2" s="1"/>
  <c r="M752" i="2" l="1"/>
  <c r="O752" i="2" l="1"/>
  <c r="S752" i="2" s="1"/>
  <c r="P752" i="2"/>
  <c r="T752" i="2" s="1"/>
  <c r="K10" i="1" s="1" a="1"/>
  <c r="K10" i="1" s="1"/>
  <c r="V10" i="1" s="1"/>
  <c r="K753" i="2" l="1" a="1"/>
  <c r="K753" i="2" s="1"/>
  <c r="M753" i="2" l="1"/>
  <c r="O753" i="2" l="1"/>
  <c r="S753" i="2" s="1"/>
  <c r="P753" i="2"/>
  <c r="T753" i="2" s="1"/>
  <c r="K9" i="1" s="1" a="1"/>
  <c r="K9" i="1" s="1"/>
  <c r="V9" i="1" s="1"/>
  <c r="K754" i="2" l="1" a="1"/>
  <c r="K754" i="2" s="1"/>
  <c r="M754" i="2" l="1"/>
  <c r="O754" i="2" l="1"/>
  <c r="S754" i="2" s="1"/>
  <c r="K755" i="2" s="1" a="1"/>
  <c r="K755" i="2" s="1"/>
  <c r="P754" i="2"/>
  <c r="T754" i="2" s="1"/>
  <c r="L755" i="2" s="1" a="1"/>
  <c r="L755" i="2" s="1"/>
  <c r="N755" i="2" l="1"/>
  <c r="M755" i="2"/>
  <c r="O755" i="2" l="1"/>
  <c r="S755" i="2" s="1"/>
  <c r="K756" i="2" s="1" a="1"/>
  <c r="K756" i="2" s="1"/>
  <c r="M756" i="2" s="1"/>
  <c r="P755" i="2"/>
  <c r="T755" i="2" s="1"/>
  <c r="L756" i="2" s="1" a="1"/>
  <c r="L756" i="2" s="1"/>
  <c r="N756" i="2" l="1"/>
  <c r="P756" i="2" s="1"/>
  <c r="T756" i="2" s="1"/>
  <c r="L758" i="2" l="1" a="1"/>
  <c r="L758" i="2" s="1"/>
  <c r="O756" i="2"/>
  <c r="S756" i="2" s="1"/>
  <c r="N758" i="2" l="1"/>
  <c r="K757" i="2" a="1"/>
  <c r="K757" i="2" s="1"/>
  <c r="M757" i="2" l="1"/>
  <c r="O757" i="2" l="1"/>
  <c r="S757" i="2" s="1"/>
  <c r="K758" i="2" s="1" a="1"/>
  <c r="K758" i="2" s="1"/>
  <c r="P757" i="2"/>
  <c r="T757" i="2" s="1"/>
  <c r="K760" i="2" l="1" a="1"/>
  <c r="K760" i="2" s="1"/>
  <c r="M758" i="2"/>
  <c r="M760" i="2" l="1"/>
  <c r="O758" i="2"/>
  <c r="S758" i="2" s="1"/>
  <c r="K759" i="2" s="1" a="1"/>
  <c r="K759" i="2" s="1"/>
  <c r="P758" i="2"/>
  <c r="T758" i="2" s="1"/>
  <c r="L759" i="2" s="1" a="1"/>
  <c r="L759" i="2" s="1"/>
  <c r="N759" i="2" l="1"/>
  <c r="M759" i="2"/>
  <c r="O759" i="2" l="1"/>
  <c r="S759" i="2" s="1"/>
  <c r="K5" i="1" s="1" a="1"/>
  <c r="K5" i="1" s="1"/>
  <c r="V5" i="1" s="1"/>
  <c r="P759" i="2"/>
  <c r="T759" i="2" s="1"/>
  <c r="L760" i="2" l="1" a="1"/>
  <c r="L760" i="2" s="1"/>
  <c r="N760" i="2" l="1"/>
  <c r="P760" i="2" l="1"/>
  <c r="T760" i="2" s="1"/>
  <c r="O760" i="2"/>
  <c r="S760" i="2" s="1"/>
  <c r="L761" i="2" l="1" a="1"/>
  <c r="L761" i="2" s="1"/>
  <c r="K761" i="2" a="1"/>
  <c r="K761" i="2" s="1"/>
  <c r="M761" i="2" l="1"/>
  <c r="N761" i="2"/>
  <c r="P761" i="2" l="1"/>
  <c r="T761" i="2" s="1"/>
  <c r="K762" i="2" s="1" a="1"/>
  <c r="K762" i="2" s="1"/>
  <c r="O761" i="2"/>
  <c r="S761" i="2" s="1"/>
  <c r="L762" i="2" l="1" a="1"/>
  <c r="L762" i="2" s="1"/>
  <c r="M762" i="2"/>
  <c r="N762" i="2" l="1"/>
  <c r="P762" i="2" s="1"/>
  <c r="T762" i="2" s="1"/>
  <c r="K763" i="2" l="1" a="1"/>
  <c r="K763" i="2" s="1"/>
  <c r="O762" i="2"/>
  <c r="S762" i="2" s="1"/>
  <c r="L763" i="2" l="1" a="1"/>
  <c r="L763" i="2" s="1"/>
  <c r="M763" i="2"/>
  <c r="N763" i="2" l="1"/>
  <c r="P763" i="2" s="1"/>
  <c r="T763" i="2" s="1"/>
  <c r="K764" i="2" l="1" a="1"/>
  <c r="K764" i="2" s="1"/>
  <c r="O763" i="2"/>
  <c r="S763" i="2" s="1"/>
  <c r="L764" i="2" l="1" a="1"/>
  <c r="L764" i="2" s="1"/>
  <c r="M764" i="2"/>
  <c r="N764" i="2" l="1"/>
  <c r="P764" i="2" s="1"/>
  <c r="T764" i="2" s="1"/>
  <c r="O764" i="2" l="1"/>
  <c r="S764" i="2" s="1"/>
  <c r="K3" i="1" l="1" a="1"/>
  <c r="K3" i="1" s="1"/>
  <c r="V3" i="1" s="1"/>
  <c r="K2" i="1" l="1" a="1"/>
  <c r="K2" i="1" s="1"/>
  <c r="V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<sst xmlns="http://schemas.openxmlformats.org/spreadsheetml/2006/main" count="17977" uniqueCount="276">
  <si>
    <t>Othello Engine</t>
  </si>
  <si>
    <t>Wins</t>
  </si>
  <si>
    <t>Draws</t>
  </si>
  <si>
    <t>Losses</t>
  </si>
  <si>
    <t>Level</t>
  </si>
  <si>
    <t>Rating</t>
  </si>
  <si>
    <t>Engine 1</t>
  </si>
  <si>
    <t>Level 1</t>
  </si>
  <si>
    <t>Engine 2</t>
  </si>
  <si>
    <t>Level 2</t>
  </si>
  <si>
    <t>Score 1</t>
  </si>
  <si>
    <t>Score 2</t>
  </si>
  <si>
    <t>All moves</t>
  </si>
  <si>
    <t>Rating before 1</t>
  </si>
  <si>
    <t>Rating before 2</t>
  </si>
  <si>
    <t>Rating after 1</t>
  </si>
  <si>
    <t>Rating after 2</t>
  </si>
  <si>
    <t>https://www.enil.no/othello</t>
  </si>
  <si>
    <t>https://www.eothello.com/</t>
  </si>
  <si>
    <t>f5</t>
  </si>
  <si>
    <t xml:space="preserve"> f6</t>
  </si>
  <si>
    <t xml:space="preserve"> e6</t>
  </si>
  <si>
    <t xml:space="preserve"> f4</t>
  </si>
  <si>
    <t xml:space="preserve"> g4</t>
  </si>
  <si>
    <t xml:space="preserve"> e7</t>
  </si>
  <si>
    <t xml:space="preserve"> d7</t>
  </si>
  <si>
    <t xml:space="preserve"> g5</t>
  </si>
  <si>
    <t xml:space="preserve"> h5</t>
  </si>
  <si>
    <t xml:space="preserve"> h4</t>
  </si>
  <si>
    <t xml:space="preserve"> e3</t>
  </si>
  <si>
    <t xml:space="preserve"> c5</t>
  </si>
  <si>
    <t xml:space="preserve"> g6</t>
  </si>
  <si>
    <t xml:space="preserve"> f3</t>
  </si>
  <si>
    <t xml:space="preserve"> d3</t>
  </si>
  <si>
    <t xml:space="preserve"> h6</t>
  </si>
  <si>
    <t xml:space="preserve"> h3</t>
  </si>
  <si>
    <t xml:space="preserve"> c7</t>
  </si>
  <si>
    <t xml:space="preserve"> h7</t>
  </si>
  <si>
    <t xml:space="preserve"> c3</t>
  </si>
  <si>
    <t xml:space="preserve"> c8</t>
  </si>
  <si>
    <t xml:space="preserve"> g7</t>
  </si>
  <si>
    <t xml:space="preserve"> d8</t>
  </si>
  <si>
    <t xml:space="preserve"> d6</t>
  </si>
  <si>
    <t xml:space="preserve"> c4</t>
  </si>
  <si>
    <t xml:space="preserve"> e8</t>
  </si>
  <si>
    <t xml:space="preserve"> h8</t>
  </si>
  <si>
    <t xml:space="preserve"> f7</t>
  </si>
  <si>
    <t xml:space="preserve"> f8</t>
  </si>
  <si>
    <t xml:space="preserve"> b3</t>
  </si>
  <si>
    <t xml:space="preserve"> g3</t>
  </si>
  <si>
    <t xml:space="preserve"> g2</t>
  </si>
  <si>
    <t xml:space="preserve"> h1</t>
  </si>
  <si>
    <t xml:space="preserve"> g8</t>
  </si>
  <si>
    <t xml:space="preserve"> h2</t>
  </si>
  <si>
    <t xml:space="preserve"> e2</t>
  </si>
  <si>
    <t xml:space="preserve"> f2</t>
  </si>
  <si>
    <t xml:space="preserve"> d2</t>
  </si>
  <si>
    <t xml:space="preserve"> e1</t>
  </si>
  <si>
    <t xml:space="preserve"> d1</t>
  </si>
  <si>
    <t xml:space="preserve"> c1</t>
  </si>
  <si>
    <t xml:space="preserve"> g1</t>
  </si>
  <si>
    <t xml:space="preserve"> f1</t>
  </si>
  <si>
    <t xml:space="preserve"> c2</t>
  </si>
  <si>
    <t xml:space="preserve"> b1</t>
  </si>
  <si>
    <t xml:space="preserve"> b8</t>
  </si>
  <si>
    <t xml:space="preserve"> a8</t>
  </si>
  <si>
    <t xml:space="preserve"> b2</t>
  </si>
  <si>
    <t xml:space="preserve"> b7</t>
  </si>
  <si>
    <t xml:space="preserve"> a7</t>
  </si>
  <si>
    <t xml:space="preserve"> a1</t>
  </si>
  <si>
    <t xml:space="preserve"> a2</t>
  </si>
  <si>
    <t xml:space="preserve"> a3</t>
  </si>
  <si>
    <t xml:space="preserve"> b4</t>
  </si>
  <si>
    <t xml:space="preserve"> a6</t>
  </si>
  <si>
    <t xml:space="preserve"> a4</t>
  </si>
  <si>
    <t xml:space="preserve"> a5</t>
  </si>
  <si>
    <t xml:space="preserve"> b5</t>
  </si>
  <si>
    <t xml:space="preserve"> b6</t>
  </si>
  <si>
    <t xml:space="preserve"> c6</t>
  </si>
  <si>
    <t xml:space="preserve"> f5</t>
  </si>
  <si>
    <t>R1</t>
  </si>
  <si>
    <t>R2</t>
  </si>
  <si>
    <t>E1</t>
  </si>
  <si>
    <t>E2</t>
  </si>
  <si>
    <t>S1</t>
  </si>
  <si>
    <t>S2</t>
  </si>
  <si>
    <t>e6</t>
  </si>
  <si>
    <t xml:space="preserve"> --</t>
  </si>
  <si>
    <t/>
  </si>
  <si>
    <t> f5</t>
  </si>
  <si>
    <t>https://cardgames.io/reversi/</t>
  </si>
  <si>
    <t>Smart opponent</t>
  </si>
  <si>
    <t>c4</t>
  </si>
  <si>
    <t>d3</t>
  </si>
  <si>
    <t>https://www.mathsisfun.com/games/reversi.html</t>
  </si>
  <si>
    <t>Hard</t>
  </si>
  <si>
    <t>Games played - Black</t>
  </si>
  <si>
    <t>Games played - White</t>
  </si>
  <si>
    <t>Games played - Total</t>
  </si>
  <si>
    <t>https://playpager.com/othello-reversi/</t>
  </si>
  <si>
    <t>3 stars</t>
  </si>
  <si>
    <t>https://webgamesonline.com/reversi/</t>
  </si>
  <si>
    <t> d3</t>
  </si>
  <si>
    <t>https://reversi.zone/</t>
  </si>
  <si>
    <t>https://codepen.io/coder728391/pen/mMZOxB</t>
  </si>
  <si>
    <t>https://kach92.github.io/Reversi/</t>
  </si>
  <si>
    <t>https://www.archimedes-lab.org/game_othello/othello.html</t>
  </si>
  <si>
    <t>Last game</t>
  </si>
  <si>
    <t>http://davidbau.com/reversi/</t>
  </si>
  <si>
    <t>https://hewgill.com/othello/</t>
  </si>
  <si>
    <t> e6</t>
  </si>
  <si>
    <t> c4</t>
  </si>
  <si>
    <t>https://lazymuttgames.com/games/Othello/</t>
  </si>
  <si>
    <t>https://www.onlinespiele-sammlung.de/othello/othello-reversi-games/jean-christophe/</t>
  </si>
  <si>
    <t>Expert</t>
  </si>
  <si>
    <t>https://www.onlinespiele-sammlung.de/othello/othello-reversi-games/tapajos/</t>
  </si>
  <si>
    <t>https://kana.github.io/othello-js/</t>
  </si>
  <si>
    <t>PM-1024/e</t>
  </si>
  <si>
    <t>http://omerkel.github.io/UCThello/html5/src/</t>
  </si>
  <si>
    <t>https://www.onlinespiele-sammlung.de/othello/othello-reversi-games/scriptionario/</t>
  </si>
  <si>
    <t>https://www.onlinespiele-sammlung.de/othello/othello-reversi-games/john_peat/</t>
  </si>
  <si>
    <t>https://www.mah-jongg.ch/reversi/reversi.html</t>
  </si>
  <si>
    <t>https://www.onlinespiele-sammlung.de/othello/othello-reversi-games/norvig/</t>
  </si>
  <si>
    <t>Difficult</t>
  </si>
  <si>
    <t>https://www.lutanho.net/play/reversi.html</t>
  </si>
  <si>
    <t>http://www.aurochs.org/games/cowthello/</t>
  </si>
  <si>
    <t>http://www.js-games.de/ger/games/othello/lx/play</t>
  </si>
  <si>
    <t>https://www.onlinespiele-sammlung.de/othello/othello-like-game.php</t>
  </si>
  <si>
    <t>http://www.interjeux.net/jeux/othello/index_fr.html</t>
  </si>
  <si>
    <t>http://www.midnightbeach.com/jon/ReversiScript/</t>
  </si>
  <si>
    <t>http://www.js-games.de/eng/games/othello/lx/play</t>
  </si>
  <si>
    <t>M-4096</t>
  </si>
  <si>
    <t>Last game 1</t>
  </si>
  <si>
    <t>f4</t>
  </si>
  <si>
    <t>e3</t>
  </si>
  <si>
    <t>d6</t>
  </si>
  <si>
    <t>c5</t>
  </si>
  <si>
    <t>f3</t>
  </si>
  <si>
    <t>f6</t>
  </si>
  <si>
    <t>e2</t>
  </si>
  <si>
    <t>e1</t>
  </si>
  <si>
    <t>f1</t>
  </si>
  <si>
    <t>d1</t>
  </si>
  <si>
    <t>c1</t>
  </si>
  <si>
    <t>c3</t>
  </si>
  <si>
    <t>e7</t>
  </si>
  <si>
    <t>c6</t>
  </si>
  <si>
    <t>b5</t>
  </si>
  <si>
    <t>a5</t>
  </si>
  <si>
    <t>a6</t>
  </si>
  <si>
    <t>e8</t>
  </si>
  <si>
    <t>a4</t>
  </si>
  <si>
    <t>d2</t>
  </si>
  <si>
    <t>g5</t>
  </si>
  <si>
    <t>h4</t>
  </si>
  <si>
    <t>h5</t>
  </si>
  <si>
    <t>h6</t>
  </si>
  <si>
    <t>d8</t>
  </si>
  <si>
    <t>c8</t>
  </si>
  <si>
    <t>b6</t>
  </si>
  <si>
    <t>a7</t>
  </si>
  <si>
    <t>a8</t>
  </si>
  <si>
    <t>f8</t>
  </si>
  <si>
    <t>c2</t>
  </si>
  <si>
    <t>b3</t>
  </si>
  <si>
    <t>f2</t>
  </si>
  <si>
    <t>b1</t>
  </si>
  <si>
    <t>a1</t>
  </si>
  <si>
    <t>g6</t>
  </si>
  <si>
    <t>a3</t>
  </si>
  <si>
    <t>a2</t>
  </si>
  <si>
    <t>d7</t>
  </si>
  <si>
    <t>g3</t>
  </si>
  <si>
    <t>h3</t>
  </si>
  <si>
    <t>h2</t>
  </si>
  <si>
    <t>f7</t>
  </si>
  <si>
    <t>g8</t>
  </si>
  <si>
    <t>b4</t>
  </si>
  <si>
    <t>c7</t>
  </si>
  <si>
    <t>g4</t>
  </si>
  <si>
    <t>g1</t>
  </si>
  <si>
    <t>h1</t>
  </si>
  <si>
    <t>g2</t>
  </si>
  <si>
    <t>h7</t>
  </si>
  <si>
    <t>g7</t>
  </si>
  <si>
    <t>b7</t>
  </si>
  <si>
    <t>h8</t>
  </si>
  <si>
    <t>b2</t>
  </si>
  <si>
    <t>b8</t>
  </si>
  <si>
    <t>No variability</t>
  </si>
  <si>
    <t>https://ogeon.github.io/reversi/</t>
  </si>
  <si>
    <t>WebAssembly</t>
  </si>
  <si>
    <t>https://nowaai.github.io/wasm-othello/</t>
  </si>
  <si>
    <t>https://wasm-othello.t-yng.jp/</t>
  </si>
  <si>
    <t>https://www.hanshq.net/files/othello/web/web_othello.html</t>
  </si>
  <si>
    <t>https://reversi.kkty.jp/</t>
  </si>
  <si>
    <t>minimax4</t>
  </si>
  <si>
    <t>http://www.quickhack.net/flipout/demo/</t>
  </si>
  <si>
    <t>https://lazy-guy.github.io/reversi/index.html</t>
  </si>
  <si>
    <t>Buggy</t>
  </si>
  <si>
    <t>*</t>
  </si>
  <si>
    <t>White only</t>
  </si>
  <si>
    <t>Black only</t>
  </si>
  <si>
    <t>enil.no</t>
  </si>
  <si>
    <t>Id</t>
  </si>
  <si>
    <t>HTML</t>
  </si>
  <si>
    <t>eothello.com</t>
  </si>
  <si>
    <t>hanshq.net</t>
  </si>
  <si>
    <t>quickhack.net</t>
  </si>
  <si>
    <t>midnightbeach.com</t>
  </si>
  <si>
    <t>lutanho.net</t>
  </si>
  <si>
    <t>mathsisfun.com</t>
  </si>
  <si>
    <t>js-games.de</t>
  </si>
  <si>
    <t>aurochs.org</t>
  </si>
  <si>
    <t>mah-jongg.ch</t>
  </si>
  <si>
    <t>archimedes-lab.org</t>
  </si>
  <si>
    <t>interjeux.net</t>
  </si>
  <si>
    <t>davidbau.com</t>
  </si>
  <si>
    <t>kana.github.io</t>
  </si>
  <si>
    <t>cardgames.io</t>
  </si>
  <si>
    <t>webgamesonline.com</t>
  </si>
  <si>
    <t>nowaai.github.io</t>
  </si>
  <si>
    <t>kach92.github.io</t>
  </si>
  <si>
    <t>lazy-guy.github.io</t>
  </si>
  <si>
    <t>onlinespiele-sammlung.de/jean-christophe</t>
  </si>
  <si>
    <t>onlinespiele-sammlung.de/norvig</t>
  </si>
  <si>
    <t>omerkel.github.io</t>
  </si>
  <si>
    <t>wasm-othello.t-yng.jp</t>
  </si>
  <si>
    <t>reversi.kkty.jp</t>
  </si>
  <si>
    <t>lazymuttgames.com</t>
  </si>
  <si>
    <t>reversi.zone</t>
  </si>
  <si>
    <t>codepen.io</t>
  </si>
  <si>
    <t>onlinespiele-sammlung.de/john-peat</t>
  </si>
  <si>
    <t>onlinespiele-sammlung.de/othello-like-game</t>
  </si>
  <si>
    <t>onlinespiele-sammlung.de/scriptionario</t>
  </si>
  <si>
    <t>hewgill.com</t>
  </si>
  <si>
    <t>playpager.com</t>
  </si>
  <si>
    <t>onlinespiele-sammlung.de/tapajos</t>
  </si>
  <si>
    <t>https://gamemug.com/reversi.html</t>
  </si>
  <si>
    <t>gamemug.com</t>
  </si>
  <si>
    <t>https://mindsports.nl/index.php/dagaz/866-othello</t>
  </si>
  <si>
    <t>mindsports.nl</t>
  </si>
  <si>
    <t>retrogames.cz</t>
  </si>
  <si>
    <t>https://www.retrogames.cz/play_052-NES.php?emulator=retrocc</t>
  </si>
  <si>
    <t>Emulator</t>
  </si>
  <si>
    <t>Reversi rules</t>
  </si>
  <si>
    <t>https://www.vint.ee/en-gb/games/#othello</t>
  </si>
  <si>
    <t>vint.ee</t>
  </si>
  <si>
    <t>ogeon.github.io</t>
  </si>
  <si>
    <t>https://gamezz.com/games/reversi</t>
  </si>
  <si>
    <t>gamezz.com</t>
  </si>
  <si>
    <t>http://www.allmixedup.com/othello/othello.cgi?start</t>
  </si>
  <si>
    <t>allmixedup.com</t>
  </si>
  <si>
    <t>https://www.haxx.se/home/games/othello/index.shtml</t>
  </si>
  <si>
    <t>haxx.se</t>
  </si>
  <si>
    <t>https://www.gamecraft.de/reversi/index.htm</t>
  </si>
  <si>
    <t>gamecraft.de</t>
  </si>
  <si>
    <t>https://www.onlinespiele-sammlung.de/othello/othello-reversi-games/higuchi/</t>
  </si>
  <si>
    <t>https://www.cs.kent.edu/~jbirk/Web/JavaScript/othello/othello.html</t>
  </si>
  <si>
    <t>cs.kent.edu</t>
  </si>
  <si>
    <t>http://www.crestnet.co.uk/javaexample.htm</t>
  </si>
  <si>
    <t>crestnet.co.uk</t>
  </si>
  <si>
    <t>http://www.eder.us/projects/othello/</t>
  </si>
  <si>
    <t>eder.us</t>
  </si>
  <si>
    <t>https://www.onlinespiele-sammlung.de/othello/othello-reversi-games/wing/</t>
  </si>
  <si>
    <t>https://www.onlinespiele-sammlung.de/othello/othello-reversi-games/jayssite/</t>
  </si>
  <si>
    <t>Testphase 4</t>
  </si>
  <si>
    <t>Master</t>
  </si>
  <si>
    <t>onlinespiele-sammlung.de/wing</t>
  </si>
  <si>
    <t>onlinespiele-sammlung.de/jayssite</t>
  </si>
  <si>
    <t>onlinespiele-sammlung.de/higuchi</t>
  </si>
  <si>
    <t>ServerScript</t>
  </si>
  <si>
    <t xml:space="preserve"> a</t>
  </si>
  <si>
    <t>DELETED https://www.enil.no/othello</t>
  </si>
  <si>
    <t>DELETED https://www.haxx.se/home/games/othello/index.shtml</t>
  </si>
  <si>
    <t>https://www.hanshq.net/files/othello/web/web_othello2.html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</si>
</sst>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1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1" fontId="1" fillId="2" borderId="2" xfId="0" applyNumberFormat="1" applyFont="1" applyFill="1" applyBorder="1"/>
    <xf numFmtId="0" fontId="1" fillId="2" borderId="4" xfId="0" applyFont="1" applyFill="1" applyBorder="1"/>
    <xf numFmtId="1" fontId="1" fillId="2" borderId="4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ewgill.com/othello/" TargetMode="External"/><Relationship Id="rId13" Type="http://schemas.openxmlformats.org/officeDocument/2006/relationships/hyperlink" Target="https://kana.github.io/othello-js/" TargetMode="External"/><Relationship Id="rId18" Type="http://schemas.openxmlformats.org/officeDocument/2006/relationships/hyperlink" Target="https://lazy-guy.github.io/reversi/index.html" TargetMode="External"/><Relationship Id="rId26" Type="http://schemas.openxmlformats.org/officeDocument/2006/relationships/hyperlink" Target="https://www.onlinespiele-sammlung.de/othello/othello-reversi-games/higuchi/" TargetMode="External"/><Relationship Id="rId3" Type="http://schemas.openxmlformats.org/officeDocument/2006/relationships/hyperlink" Target="https://cardgames.io/reversi/" TargetMode="External"/><Relationship Id="rId21" Type="http://schemas.openxmlformats.org/officeDocument/2006/relationships/hyperlink" Target="https://ogeon.github.io/reversi/" TargetMode="External"/><Relationship Id="rId7" Type="http://schemas.openxmlformats.org/officeDocument/2006/relationships/hyperlink" Target="https://codepen.io/coder728391/pen/mMZOxB" TargetMode="External"/><Relationship Id="rId12" Type="http://schemas.openxmlformats.org/officeDocument/2006/relationships/hyperlink" Target="https://www.onlinespiele-sammlung.de/othello/othello-reversi-games/scriptionario/" TargetMode="External"/><Relationship Id="rId17" Type="http://schemas.openxmlformats.org/officeDocument/2006/relationships/hyperlink" Target="https://www.onlinespiele-sammlung.de/othello/othello-reversi-games/norvig/" TargetMode="External"/><Relationship Id="rId25" Type="http://schemas.openxmlformats.org/officeDocument/2006/relationships/hyperlink" Target="https://www.gamecraft.de/reversi/index.htm" TargetMode="External"/><Relationship Id="rId2" Type="http://schemas.openxmlformats.org/officeDocument/2006/relationships/hyperlink" Target="https://www.eothello.com/" TargetMode="External"/><Relationship Id="rId16" Type="http://schemas.openxmlformats.org/officeDocument/2006/relationships/hyperlink" Target="https://kach92.github.io/Reversi/" TargetMode="External"/><Relationship Id="rId20" Type="http://schemas.openxmlformats.org/officeDocument/2006/relationships/hyperlink" Target="https://reversi.kkty.jp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enil.no/othello" TargetMode="External"/><Relationship Id="rId6" Type="http://schemas.openxmlformats.org/officeDocument/2006/relationships/hyperlink" Target="https://webgamesonline.com/reversi/" TargetMode="External"/><Relationship Id="rId11" Type="http://schemas.openxmlformats.org/officeDocument/2006/relationships/hyperlink" Target="http://www.midnightbeach.com/jon/ReversiScript/" TargetMode="External"/><Relationship Id="rId24" Type="http://schemas.openxmlformats.org/officeDocument/2006/relationships/hyperlink" Target="https://www.haxx.se/home/games/othello/index.shtml" TargetMode="External"/><Relationship Id="rId5" Type="http://schemas.openxmlformats.org/officeDocument/2006/relationships/hyperlink" Target="https://playpager.com/othello-reversi/" TargetMode="External"/><Relationship Id="rId15" Type="http://schemas.openxmlformats.org/officeDocument/2006/relationships/hyperlink" Target="http://www.interjeux.net/jeux/othello/index_fr.html" TargetMode="External"/><Relationship Id="rId23" Type="http://schemas.openxmlformats.org/officeDocument/2006/relationships/hyperlink" Target="https://nowaai.github.io/wasm-othello/" TargetMode="External"/><Relationship Id="rId28" Type="http://schemas.openxmlformats.org/officeDocument/2006/relationships/hyperlink" Target="https://www.haxx.se/home/games/othello/index.shtml" TargetMode="External"/><Relationship Id="rId10" Type="http://schemas.openxmlformats.org/officeDocument/2006/relationships/hyperlink" Target="http://www.js-games.de/ger/games/othello/lx/play" TargetMode="External"/><Relationship Id="rId19" Type="http://schemas.openxmlformats.org/officeDocument/2006/relationships/hyperlink" Target="https://www.hanshq.net/files/othello/web/web_othello.html" TargetMode="External"/><Relationship Id="rId4" Type="http://schemas.openxmlformats.org/officeDocument/2006/relationships/hyperlink" Target="https://www.mathsisfun.com/games/reversi.html" TargetMode="External"/><Relationship Id="rId9" Type="http://schemas.openxmlformats.org/officeDocument/2006/relationships/hyperlink" Target="https://reversi.zone/" TargetMode="External"/><Relationship Id="rId14" Type="http://schemas.openxmlformats.org/officeDocument/2006/relationships/hyperlink" Target="http://www.aurochs.org/games/cowthello/" TargetMode="External"/><Relationship Id="rId22" Type="http://schemas.openxmlformats.org/officeDocument/2006/relationships/hyperlink" Target="http://www.quickhack.net/flipout/demo/" TargetMode="External"/><Relationship Id="rId27" Type="http://schemas.openxmlformats.org/officeDocument/2006/relationships/hyperlink" Target="https://www.cs.kent.edu/~jbirk/Web/JavaScript/othello/othello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anshq.net/files/othello/web/web_othello.html" TargetMode="External"/><Relationship Id="rId299" Type="http://schemas.openxmlformats.org/officeDocument/2006/relationships/hyperlink" Target="https://www.mathsisfun.com/games/reversi.html" TargetMode="External"/><Relationship Id="rId21" Type="http://schemas.openxmlformats.org/officeDocument/2006/relationships/hyperlink" Target="https://kana.github.io/othello-js/" TargetMode="External"/><Relationship Id="rId63" Type="http://schemas.openxmlformats.org/officeDocument/2006/relationships/hyperlink" Target="http://www.js-games.de/ger/games/othello/lx/play" TargetMode="External"/><Relationship Id="rId159" Type="http://schemas.openxmlformats.org/officeDocument/2006/relationships/hyperlink" Target="https://reversi.kkty.jp/" TargetMode="External"/><Relationship Id="rId324" Type="http://schemas.openxmlformats.org/officeDocument/2006/relationships/hyperlink" Target="https://lazy-guy.github.io/reversi/index.html" TargetMode="External"/><Relationship Id="rId366" Type="http://schemas.openxmlformats.org/officeDocument/2006/relationships/hyperlink" Target="https://www.haxx.se/home/games/othello/index.shtml" TargetMode="External"/><Relationship Id="rId170" Type="http://schemas.openxmlformats.org/officeDocument/2006/relationships/hyperlink" Target="http://www.midnightbeach.com/jon/ReversiScript/" TargetMode="External"/><Relationship Id="rId226" Type="http://schemas.openxmlformats.org/officeDocument/2006/relationships/hyperlink" Target="https://ogeon.github.io/reversi/" TargetMode="External"/><Relationship Id="rId433" Type="http://schemas.openxmlformats.org/officeDocument/2006/relationships/hyperlink" Target="https://reversi.zone/" TargetMode="External"/><Relationship Id="rId268" Type="http://schemas.openxmlformats.org/officeDocument/2006/relationships/hyperlink" Target="https://www.gamecraft.de/reversi/index.htm" TargetMode="External"/><Relationship Id="rId475" Type="http://schemas.openxmlformats.org/officeDocument/2006/relationships/hyperlink" Target="https://www.haxx.se/home/games/othello/index.shtml" TargetMode="External"/><Relationship Id="rId32" Type="http://schemas.openxmlformats.org/officeDocument/2006/relationships/hyperlink" Target="http://www.midnightbeach.com/jon/ReversiScript/" TargetMode="External"/><Relationship Id="rId74" Type="http://schemas.openxmlformats.org/officeDocument/2006/relationships/hyperlink" Target="http://www.quickhack.net/flipout/demo/" TargetMode="External"/><Relationship Id="rId128" Type="http://schemas.openxmlformats.org/officeDocument/2006/relationships/hyperlink" Target="https://www.onlinespiele-sammlung.de/othello/othello-reversi-games/norvig/" TargetMode="External"/><Relationship Id="rId335" Type="http://schemas.openxmlformats.org/officeDocument/2006/relationships/hyperlink" Target="https://webgamesonline.com/reversi/" TargetMode="External"/><Relationship Id="rId377" Type="http://schemas.openxmlformats.org/officeDocument/2006/relationships/hyperlink" Target="https://www.haxx.se/home/games/othello/index.shtml" TargetMode="External"/><Relationship Id="rId5" Type="http://schemas.openxmlformats.org/officeDocument/2006/relationships/hyperlink" Target="https://reversi.zone/" TargetMode="External"/><Relationship Id="rId181" Type="http://schemas.openxmlformats.org/officeDocument/2006/relationships/hyperlink" Target="https://kana.github.io/othello-js/" TargetMode="External"/><Relationship Id="rId237" Type="http://schemas.openxmlformats.org/officeDocument/2006/relationships/hyperlink" Target="http://www.js-games.de/ger/games/othello/lx/play" TargetMode="External"/><Relationship Id="rId402" Type="http://schemas.openxmlformats.org/officeDocument/2006/relationships/hyperlink" Target="https://www.haxx.se/home/games/othello/index.shtml" TargetMode="External"/><Relationship Id="rId279" Type="http://schemas.openxmlformats.org/officeDocument/2006/relationships/hyperlink" Target="https://www.mathsisfun.com/games/reversi.html" TargetMode="External"/><Relationship Id="rId444" Type="http://schemas.openxmlformats.org/officeDocument/2006/relationships/hyperlink" Target="https://ogeon.github.io/reversi/" TargetMode="External"/><Relationship Id="rId486" Type="http://schemas.openxmlformats.org/officeDocument/2006/relationships/hyperlink" Target="https://www.hanshq.net/files/othello/web/web_othello.html" TargetMode="External"/><Relationship Id="rId43" Type="http://schemas.openxmlformats.org/officeDocument/2006/relationships/hyperlink" Target="https://lazy-guy.github.io/reversi/index.html" TargetMode="External"/><Relationship Id="rId139" Type="http://schemas.openxmlformats.org/officeDocument/2006/relationships/hyperlink" Target="https://www.hanshq.net/files/othello/web/web_othello.html" TargetMode="External"/><Relationship Id="rId290" Type="http://schemas.openxmlformats.org/officeDocument/2006/relationships/hyperlink" Target="http://www.js-games.de/ger/games/othello/lx/play" TargetMode="External"/><Relationship Id="rId304" Type="http://schemas.openxmlformats.org/officeDocument/2006/relationships/hyperlink" Target="https://lazy-guy.github.io/reversi/index.html" TargetMode="External"/><Relationship Id="rId346" Type="http://schemas.openxmlformats.org/officeDocument/2006/relationships/hyperlink" Target="https://www.haxx.se/home/games/othello/index.shtml" TargetMode="External"/><Relationship Id="rId388" Type="http://schemas.openxmlformats.org/officeDocument/2006/relationships/hyperlink" Target="https://www.haxx.se/home/games/othello/index.shtml" TargetMode="External"/><Relationship Id="rId85" Type="http://schemas.openxmlformats.org/officeDocument/2006/relationships/hyperlink" Target="https://reversi.kkty.jp/" TargetMode="External"/><Relationship Id="rId150" Type="http://schemas.openxmlformats.org/officeDocument/2006/relationships/hyperlink" Target="https://reversi.kkty.jp/" TargetMode="External"/><Relationship Id="rId192" Type="http://schemas.openxmlformats.org/officeDocument/2006/relationships/hyperlink" Target="https://www.onlinespiele-sammlung.de/othello/othello-reversi-games/norvig/" TargetMode="External"/><Relationship Id="rId206" Type="http://schemas.openxmlformats.org/officeDocument/2006/relationships/hyperlink" Target="http://www.aurochs.org/games/cowthello/" TargetMode="External"/><Relationship Id="rId413" Type="http://schemas.openxmlformats.org/officeDocument/2006/relationships/hyperlink" Target="https://www.enil.no/othello" TargetMode="External"/><Relationship Id="rId248" Type="http://schemas.openxmlformats.org/officeDocument/2006/relationships/hyperlink" Target="https://reversi.zone/" TargetMode="External"/><Relationship Id="rId455" Type="http://schemas.openxmlformats.org/officeDocument/2006/relationships/hyperlink" Target="https://www.enil.no/othello" TargetMode="External"/><Relationship Id="rId497" Type="http://schemas.openxmlformats.org/officeDocument/2006/relationships/printerSettings" Target="../printerSettings/printerSettings2.bin"/><Relationship Id="rId12" Type="http://schemas.openxmlformats.org/officeDocument/2006/relationships/hyperlink" Target="https://codepen.io/coder728391/pen/mMZOxB" TargetMode="External"/><Relationship Id="rId108" Type="http://schemas.openxmlformats.org/officeDocument/2006/relationships/hyperlink" Target="https://ogeon.github.io/reversi/" TargetMode="External"/><Relationship Id="rId315" Type="http://schemas.openxmlformats.org/officeDocument/2006/relationships/hyperlink" Target="https://www.haxx.se/home/games/othello/index.shtml" TargetMode="External"/><Relationship Id="rId357" Type="http://schemas.openxmlformats.org/officeDocument/2006/relationships/hyperlink" Target="https://www.onlinespiele-sammlung.de/othello/othello-reversi-games/norvig/" TargetMode="External"/><Relationship Id="rId54" Type="http://schemas.openxmlformats.org/officeDocument/2006/relationships/hyperlink" Target="https://www.onlinespiele-sammlung.de/othello/othello-reversi-games/norvig/" TargetMode="External"/><Relationship Id="rId96" Type="http://schemas.openxmlformats.org/officeDocument/2006/relationships/hyperlink" Target="http://www.quickhack.net/flipout/demo/" TargetMode="External"/><Relationship Id="rId161" Type="http://schemas.openxmlformats.org/officeDocument/2006/relationships/hyperlink" Target="https://www.lutanho.net/play/reversi.html" TargetMode="External"/><Relationship Id="rId217" Type="http://schemas.openxmlformats.org/officeDocument/2006/relationships/hyperlink" Target="https://hewgill.com/othello/" TargetMode="External"/><Relationship Id="rId399" Type="http://schemas.openxmlformats.org/officeDocument/2006/relationships/hyperlink" Target="https://www.haxx.se/home/games/othello/index.shtml" TargetMode="External"/><Relationship Id="rId259" Type="http://schemas.openxmlformats.org/officeDocument/2006/relationships/hyperlink" Target="https://lazy-guy.github.io/reversi/index.html" TargetMode="External"/><Relationship Id="rId424" Type="http://schemas.openxmlformats.org/officeDocument/2006/relationships/hyperlink" Target="https://www.enil.no/othello" TargetMode="External"/><Relationship Id="rId466" Type="http://schemas.openxmlformats.org/officeDocument/2006/relationships/hyperlink" Target="https://www.hanshq.net/files/othello/web/web_othello.html" TargetMode="External"/><Relationship Id="rId23" Type="http://schemas.openxmlformats.org/officeDocument/2006/relationships/hyperlink" Target="https://kana.github.io/othello-js/" TargetMode="External"/><Relationship Id="rId119" Type="http://schemas.openxmlformats.org/officeDocument/2006/relationships/hyperlink" Target="https://www.hanshq.net/files/othello/web/web_othello.html" TargetMode="External"/><Relationship Id="rId270" Type="http://schemas.openxmlformats.org/officeDocument/2006/relationships/hyperlink" Target="https://www.gamecraft.de/reversi/index.htm" TargetMode="External"/><Relationship Id="rId326" Type="http://schemas.openxmlformats.org/officeDocument/2006/relationships/hyperlink" Target="https://www.gamecraft.de/reversi/index.htm" TargetMode="External"/><Relationship Id="rId65" Type="http://schemas.openxmlformats.org/officeDocument/2006/relationships/hyperlink" Target="https://www.eothello.com/" TargetMode="External"/><Relationship Id="rId130" Type="http://schemas.openxmlformats.org/officeDocument/2006/relationships/hyperlink" Target="https://ogeon.github.io/reversi/" TargetMode="External"/><Relationship Id="rId368" Type="http://schemas.openxmlformats.org/officeDocument/2006/relationships/hyperlink" Target="https://www.haxx.se/home/games/othello/index.shtml" TargetMode="External"/><Relationship Id="rId172" Type="http://schemas.openxmlformats.org/officeDocument/2006/relationships/hyperlink" Target="http://www.midnightbeach.com/jon/ReversiScript/" TargetMode="External"/><Relationship Id="rId228" Type="http://schemas.openxmlformats.org/officeDocument/2006/relationships/hyperlink" Target="https://hewgill.com/othello/" TargetMode="External"/><Relationship Id="rId435" Type="http://schemas.openxmlformats.org/officeDocument/2006/relationships/hyperlink" Target="https://reversi.zone/" TargetMode="External"/><Relationship Id="rId477" Type="http://schemas.openxmlformats.org/officeDocument/2006/relationships/hyperlink" Target="https://www.haxx.se/home/games/othello/index.shtml" TargetMode="External"/><Relationship Id="rId281" Type="http://schemas.openxmlformats.org/officeDocument/2006/relationships/hyperlink" Target="https://reversi.zone/" TargetMode="External"/><Relationship Id="rId337" Type="http://schemas.openxmlformats.org/officeDocument/2006/relationships/hyperlink" Target="https://www.gamecraft.de/reversi/index.htm" TargetMode="External"/><Relationship Id="rId34" Type="http://schemas.openxmlformats.org/officeDocument/2006/relationships/hyperlink" Target="http://www.midnightbeach.com/jon/ReversiScript/" TargetMode="External"/><Relationship Id="rId76" Type="http://schemas.openxmlformats.org/officeDocument/2006/relationships/hyperlink" Target="https://playpager.com/othello-reversi/" TargetMode="External"/><Relationship Id="rId141" Type="http://schemas.openxmlformats.org/officeDocument/2006/relationships/hyperlink" Target="https://www.onlinespiele-sammlung.de/othello/othello-reversi-games/norvig/" TargetMode="External"/><Relationship Id="rId379" Type="http://schemas.openxmlformats.org/officeDocument/2006/relationships/hyperlink" Target="https://www.enil.no/othello" TargetMode="External"/><Relationship Id="rId7" Type="http://schemas.openxmlformats.org/officeDocument/2006/relationships/hyperlink" Target="https://codepen.io/coder728391/pen/mMZOxB" TargetMode="External"/><Relationship Id="rId183" Type="http://schemas.openxmlformats.org/officeDocument/2006/relationships/hyperlink" Target="https://kana.github.io/othello-js/" TargetMode="External"/><Relationship Id="rId239" Type="http://schemas.openxmlformats.org/officeDocument/2006/relationships/hyperlink" Target="https://www.mathsisfun.com/games/reversi.html" TargetMode="External"/><Relationship Id="rId390" Type="http://schemas.openxmlformats.org/officeDocument/2006/relationships/hyperlink" Target="https://www.onlinespiele-sammlung.de/othello/othello-reversi-games/norvig/" TargetMode="External"/><Relationship Id="rId404" Type="http://schemas.openxmlformats.org/officeDocument/2006/relationships/hyperlink" Target="https://www.haxx.se/home/games/othello/index.shtml" TargetMode="External"/><Relationship Id="rId446" Type="http://schemas.openxmlformats.org/officeDocument/2006/relationships/hyperlink" Target="http://www.quickhack.net/flipout/demo/" TargetMode="External"/><Relationship Id="rId250" Type="http://schemas.openxmlformats.org/officeDocument/2006/relationships/hyperlink" Target="http://www.aurochs.org/games/cowthello/" TargetMode="External"/><Relationship Id="rId271" Type="http://schemas.openxmlformats.org/officeDocument/2006/relationships/hyperlink" Target="https://www.gamecraft.de/reversi/index.htm" TargetMode="External"/><Relationship Id="rId292" Type="http://schemas.openxmlformats.org/officeDocument/2006/relationships/hyperlink" Target="http://www.interjeux.net/jeux/othello/index_fr.html" TargetMode="External"/><Relationship Id="rId306" Type="http://schemas.openxmlformats.org/officeDocument/2006/relationships/hyperlink" Target="https://www.gamecraft.de/reversi/index.htm" TargetMode="External"/><Relationship Id="rId488" Type="http://schemas.openxmlformats.org/officeDocument/2006/relationships/hyperlink" Target="https://www.haxx.se/home/games/othello/index.shtml" TargetMode="External"/><Relationship Id="rId24" Type="http://schemas.openxmlformats.org/officeDocument/2006/relationships/hyperlink" Target="https://www.mathsisfun.com/games/reversi.html" TargetMode="External"/><Relationship Id="rId45" Type="http://schemas.openxmlformats.org/officeDocument/2006/relationships/hyperlink" Target="https://kana.github.io/othello-js/" TargetMode="External"/><Relationship Id="rId66" Type="http://schemas.openxmlformats.org/officeDocument/2006/relationships/hyperlink" Target="http://www.quickhack.net/flipout/demo/" TargetMode="External"/><Relationship Id="rId87" Type="http://schemas.openxmlformats.org/officeDocument/2006/relationships/hyperlink" Target="https://reversi.kkty.jp/" TargetMode="External"/><Relationship Id="rId110" Type="http://schemas.openxmlformats.org/officeDocument/2006/relationships/hyperlink" Target="http://www.midnightbeach.com/jon/ReversiScript/" TargetMode="External"/><Relationship Id="rId131" Type="http://schemas.openxmlformats.org/officeDocument/2006/relationships/hyperlink" Target="https://kana.github.io/othello-js/" TargetMode="External"/><Relationship Id="rId327" Type="http://schemas.openxmlformats.org/officeDocument/2006/relationships/hyperlink" Target="https://www.onlinespiele-sammlung.de/othello/othello-reversi-games/higuchi/" TargetMode="External"/><Relationship Id="rId348" Type="http://schemas.openxmlformats.org/officeDocument/2006/relationships/hyperlink" Target="https://www.haxx.se/home/games/othello/index.shtml" TargetMode="External"/><Relationship Id="rId369" Type="http://schemas.openxmlformats.org/officeDocument/2006/relationships/hyperlink" Target="https://www.haxx.se/home/games/othello/index.shtml" TargetMode="External"/><Relationship Id="rId152" Type="http://schemas.openxmlformats.org/officeDocument/2006/relationships/hyperlink" Target="https://reversi.kkty.jp/" TargetMode="External"/><Relationship Id="rId173" Type="http://schemas.openxmlformats.org/officeDocument/2006/relationships/hyperlink" Target="http://www.midnightbeach.com/jon/ReversiScript/" TargetMode="External"/><Relationship Id="rId194" Type="http://schemas.openxmlformats.org/officeDocument/2006/relationships/hyperlink" Target="https://ogeon.github.io/reversi/" TargetMode="External"/><Relationship Id="rId208" Type="http://schemas.openxmlformats.org/officeDocument/2006/relationships/hyperlink" Target="https://cardgames.io/reversi/" TargetMode="External"/><Relationship Id="rId229" Type="http://schemas.openxmlformats.org/officeDocument/2006/relationships/hyperlink" Target="http://www.midnightbeach.com/jon/ReversiScript/" TargetMode="External"/><Relationship Id="rId380" Type="http://schemas.openxmlformats.org/officeDocument/2006/relationships/hyperlink" Target="https://www.mathsisfun.com/games/reversi.html" TargetMode="External"/><Relationship Id="rId415" Type="http://schemas.openxmlformats.org/officeDocument/2006/relationships/hyperlink" Target="https://www.enil.no/othello" TargetMode="External"/><Relationship Id="rId436" Type="http://schemas.openxmlformats.org/officeDocument/2006/relationships/hyperlink" Target="https://reversi.zone/" TargetMode="External"/><Relationship Id="rId457" Type="http://schemas.openxmlformats.org/officeDocument/2006/relationships/hyperlink" Target="https://www.enil.no/othello" TargetMode="External"/><Relationship Id="rId240" Type="http://schemas.openxmlformats.org/officeDocument/2006/relationships/hyperlink" Target="https://codepen.io/coder728391/pen/mMZOxB" TargetMode="External"/><Relationship Id="rId261" Type="http://schemas.openxmlformats.org/officeDocument/2006/relationships/hyperlink" Target="https://www.mathsisfun.com/games/reversi.html" TargetMode="External"/><Relationship Id="rId478" Type="http://schemas.openxmlformats.org/officeDocument/2006/relationships/hyperlink" Target="https://www.haxx.se/home/games/othello/index.shtml" TargetMode="External"/><Relationship Id="rId14" Type="http://schemas.openxmlformats.org/officeDocument/2006/relationships/hyperlink" Target="https://cardgames.io/reversi/" TargetMode="External"/><Relationship Id="rId35" Type="http://schemas.openxmlformats.org/officeDocument/2006/relationships/hyperlink" Target="http://www.midnightbeach.com/jon/ReversiScript/" TargetMode="External"/><Relationship Id="rId56" Type="http://schemas.openxmlformats.org/officeDocument/2006/relationships/hyperlink" Target="https://lazy-guy.github.io/reversi/index.html" TargetMode="External"/><Relationship Id="rId77" Type="http://schemas.openxmlformats.org/officeDocument/2006/relationships/hyperlink" Target="https://webgamesonline.com/reversi/" TargetMode="External"/><Relationship Id="rId100" Type="http://schemas.openxmlformats.org/officeDocument/2006/relationships/hyperlink" Target="https://www.hanshq.net/files/othello/web/web_othello.html" TargetMode="External"/><Relationship Id="rId282" Type="http://schemas.openxmlformats.org/officeDocument/2006/relationships/hyperlink" Target="http://www.js-games.de/ger/games/othello/lx/play" TargetMode="External"/><Relationship Id="rId317" Type="http://schemas.openxmlformats.org/officeDocument/2006/relationships/hyperlink" Target="https://www.onlinespiele-sammlung.de/othello/othello-reversi-games/higuchi/" TargetMode="External"/><Relationship Id="rId338" Type="http://schemas.openxmlformats.org/officeDocument/2006/relationships/hyperlink" Target="https://www.haxx.se/home/games/othello/index.shtml" TargetMode="External"/><Relationship Id="rId359" Type="http://schemas.openxmlformats.org/officeDocument/2006/relationships/hyperlink" Target="http://www.quickhack.net/flipout/demo/" TargetMode="External"/><Relationship Id="rId8" Type="http://schemas.openxmlformats.org/officeDocument/2006/relationships/hyperlink" Target="https://codepen.io/coder728391/pen/mMZOxB" TargetMode="External"/><Relationship Id="rId98" Type="http://schemas.openxmlformats.org/officeDocument/2006/relationships/hyperlink" Target="https://kana.github.io/othello-js/" TargetMode="External"/><Relationship Id="rId121" Type="http://schemas.openxmlformats.org/officeDocument/2006/relationships/hyperlink" Target="https://www.hanshq.net/files/othello/web/web_othello.html" TargetMode="External"/><Relationship Id="rId142" Type="http://schemas.openxmlformats.org/officeDocument/2006/relationships/hyperlink" Target="https://reversi.kkty.jp/" TargetMode="External"/><Relationship Id="rId163" Type="http://schemas.openxmlformats.org/officeDocument/2006/relationships/hyperlink" Target="https://kana.github.io/othello-js/" TargetMode="External"/><Relationship Id="rId184" Type="http://schemas.openxmlformats.org/officeDocument/2006/relationships/hyperlink" Target="https://kana.github.io/othello-js/" TargetMode="External"/><Relationship Id="rId219" Type="http://schemas.openxmlformats.org/officeDocument/2006/relationships/hyperlink" Target="https://www.enil.no/othello" TargetMode="External"/><Relationship Id="rId370" Type="http://schemas.openxmlformats.org/officeDocument/2006/relationships/hyperlink" Target="https://www.haxx.se/home/games/othello/index.shtml" TargetMode="External"/><Relationship Id="rId391" Type="http://schemas.openxmlformats.org/officeDocument/2006/relationships/hyperlink" Target="https://www.hanshq.net/files/othello/web/web_othello.html" TargetMode="External"/><Relationship Id="rId405" Type="http://schemas.openxmlformats.org/officeDocument/2006/relationships/hyperlink" Target="https://www.haxx.se/home/games/othello/index.shtml" TargetMode="External"/><Relationship Id="rId426" Type="http://schemas.openxmlformats.org/officeDocument/2006/relationships/hyperlink" Target="https://ogeon.github.io/reversi/" TargetMode="External"/><Relationship Id="rId447" Type="http://schemas.openxmlformats.org/officeDocument/2006/relationships/hyperlink" Target="https://hewgill.com/othello/" TargetMode="External"/><Relationship Id="rId230" Type="http://schemas.openxmlformats.org/officeDocument/2006/relationships/hyperlink" Target="https://www.onlinespiele-sammlung.de/othello/othello-reversi-games/norvig/" TargetMode="External"/><Relationship Id="rId251" Type="http://schemas.openxmlformats.org/officeDocument/2006/relationships/hyperlink" Target="http://www.interjeux.net/jeux/othello/index_fr.html" TargetMode="External"/><Relationship Id="rId468" Type="http://schemas.openxmlformats.org/officeDocument/2006/relationships/hyperlink" Target="https://hewgill.com/othello/" TargetMode="External"/><Relationship Id="rId489" Type="http://schemas.openxmlformats.org/officeDocument/2006/relationships/hyperlink" Target="https://ogeon.github.io/reversi/" TargetMode="External"/><Relationship Id="rId25" Type="http://schemas.openxmlformats.org/officeDocument/2006/relationships/hyperlink" Target="https://www.mathsisfun.com/games/reversi.html" TargetMode="External"/><Relationship Id="rId46" Type="http://schemas.openxmlformats.org/officeDocument/2006/relationships/hyperlink" Target="https://lazy-guy.github.io/reversi/index.html" TargetMode="External"/><Relationship Id="rId67" Type="http://schemas.openxmlformats.org/officeDocument/2006/relationships/hyperlink" Target="https://nowaai.github.io/wasm-othello/" TargetMode="External"/><Relationship Id="rId272" Type="http://schemas.openxmlformats.org/officeDocument/2006/relationships/hyperlink" Target="https://www.gamecraft.de/reversi/index.htm" TargetMode="External"/><Relationship Id="rId293" Type="http://schemas.openxmlformats.org/officeDocument/2006/relationships/hyperlink" Target="https://lazy-guy.github.io/reversi/index.html" TargetMode="External"/><Relationship Id="rId307" Type="http://schemas.openxmlformats.org/officeDocument/2006/relationships/hyperlink" Target="https://www.onlinespiele-sammlung.de/othello/othello-reversi-games/higuchi/" TargetMode="External"/><Relationship Id="rId328" Type="http://schemas.openxmlformats.org/officeDocument/2006/relationships/hyperlink" Target="https://www.cs.kent.edu/~jbirk/Web/JavaScript/othello/othello.html" TargetMode="External"/><Relationship Id="rId349" Type="http://schemas.openxmlformats.org/officeDocument/2006/relationships/hyperlink" Target="https://www.haxx.se/home/games/othello/index.shtml" TargetMode="External"/><Relationship Id="rId88" Type="http://schemas.openxmlformats.org/officeDocument/2006/relationships/hyperlink" Target="http://www.quickhack.net/flipout/demo/" TargetMode="External"/><Relationship Id="rId111" Type="http://schemas.openxmlformats.org/officeDocument/2006/relationships/hyperlink" Target="http://www.midnightbeach.com/jon/ReversiScript/" TargetMode="External"/><Relationship Id="rId132" Type="http://schemas.openxmlformats.org/officeDocument/2006/relationships/hyperlink" Target="https://www.onlinespiele-sammlung.de/othello/othello-reversi-games/norvig/" TargetMode="External"/><Relationship Id="rId153" Type="http://schemas.openxmlformats.org/officeDocument/2006/relationships/hyperlink" Target="https://cardgames.io/reversi/" TargetMode="External"/><Relationship Id="rId174" Type="http://schemas.openxmlformats.org/officeDocument/2006/relationships/hyperlink" Target="http://www.midnightbeach.com/jon/ReversiScript/" TargetMode="External"/><Relationship Id="rId195" Type="http://schemas.openxmlformats.org/officeDocument/2006/relationships/hyperlink" Target="http://www.quickhack.net/flipout/demo/" TargetMode="External"/><Relationship Id="rId209" Type="http://schemas.openxmlformats.org/officeDocument/2006/relationships/hyperlink" Target="https://cardgames.io/reversi/" TargetMode="External"/><Relationship Id="rId360" Type="http://schemas.openxmlformats.org/officeDocument/2006/relationships/hyperlink" Target="https://www.haxx.se/home/games/othello/index.shtml" TargetMode="External"/><Relationship Id="rId381" Type="http://schemas.openxmlformats.org/officeDocument/2006/relationships/hyperlink" Target="https://reversi.zone/" TargetMode="External"/><Relationship Id="rId416" Type="http://schemas.openxmlformats.org/officeDocument/2006/relationships/hyperlink" Target="https://www.enil.no/othello" TargetMode="External"/><Relationship Id="rId220" Type="http://schemas.openxmlformats.org/officeDocument/2006/relationships/hyperlink" Target="https://ogeon.github.io/reversi/" TargetMode="External"/><Relationship Id="rId241" Type="http://schemas.openxmlformats.org/officeDocument/2006/relationships/hyperlink" Target="https://reversi.zone/" TargetMode="External"/><Relationship Id="rId437" Type="http://schemas.openxmlformats.org/officeDocument/2006/relationships/hyperlink" Target="https://reversi.zone/" TargetMode="External"/><Relationship Id="rId458" Type="http://schemas.openxmlformats.org/officeDocument/2006/relationships/hyperlink" Target="https://www.enil.no/othello" TargetMode="External"/><Relationship Id="rId479" Type="http://schemas.openxmlformats.org/officeDocument/2006/relationships/hyperlink" Target="https://www.haxx.se/home/games/othello/index.shtml" TargetMode="External"/><Relationship Id="rId15" Type="http://schemas.openxmlformats.org/officeDocument/2006/relationships/hyperlink" Target="https://cardgames.io/reversi/" TargetMode="External"/><Relationship Id="rId36" Type="http://schemas.openxmlformats.org/officeDocument/2006/relationships/hyperlink" Target="https://www.enil.no/othello" TargetMode="External"/><Relationship Id="rId57" Type="http://schemas.openxmlformats.org/officeDocument/2006/relationships/hyperlink" Target="http://www.quickhack.net/flipout/demo/" TargetMode="External"/><Relationship Id="rId262" Type="http://schemas.openxmlformats.org/officeDocument/2006/relationships/hyperlink" Target="https://codepen.io/coder728391/pen/mMZOxB" TargetMode="External"/><Relationship Id="rId283" Type="http://schemas.openxmlformats.org/officeDocument/2006/relationships/hyperlink" Target="http://www.aurochs.org/games/cowthello/" TargetMode="External"/><Relationship Id="rId318" Type="http://schemas.openxmlformats.org/officeDocument/2006/relationships/hyperlink" Target="https://www.cs.kent.edu/~jbirk/Web/JavaScript/othello/othello.html" TargetMode="External"/><Relationship Id="rId339" Type="http://schemas.openxmlformats.org/officeDocument/2006/relationships/hyperlink" Target="https://www.haxx.se/home/games/othello/index.shtml" TargetMode="External"/><Relationship Id="rId490" Type="http://schemas.openxmlformats.org/officeDocument/2006/relationships/hyperlink" Target="http://www.quickhack.net/flipout/demo/" TargetMode="External"/><Relationship Id="rId78" Type="http://schemas.openxmlformats.org/officeDocument/2006/relationships/hyperlink" Target="https://www.onlinespiele-sammlung.de/othello/othello-reversi-games/scriptionario/" TargetMode="External"/><Relationship Id="rId99" Type="http://schemas.openxmlformats.org/officeDocument/2006/relationships/hyperlink" Target="https://ogeon.github.io/reversi/" TargetMode="External"/><Relationship Id="rId101" Type="http://schemas.openxmlformats.org/officeDocument/2006/relationships/hyperlink" Target="https://kana.github.io/othello-js/" TargetMode="External"/><Relationship Id="rId122" Type="http://schemas.openxmlformats.org/officeDocument/2006/relationships/hyperlink" Target="https://www.hanshq.net/files/othello/web/web_othello.html" TargetMode="External"/><Relationship Id="rId143" Type="http://schemas.openxmlformats.org/officeDocument/2006/relationships/hyperlink" Target="http://www.quickhack.net/flipout/demo/" TargetMode="External"/><Relationship Id="rId164" Type="http://schemas.openxmlformats.org/officeDocument/2006/relationships/hyperlink" Target="https://www.onlinespiele-sammlung.de/othello/othello-reversi-games/norvig/" TargetMode="External"/><Relationship Id="rId185" Type="http://schemas.openxmlformats.org/officeDocument/2006/relationships/hyperlink" Target="https://kana.github.io/othello-js/" TargetMode="External"/><Relationship Id="rId350" Type="http://schemas.openxmlformats.org/officeDocument/2006/relationships/hyperlink" Target="https://www.haxx.se/home/games/othello/index.shtml" TargetMode="External"/><Relationship Id="rId371" Type="http://schemas.openxmlformats.org/officeDocument/2006/relationships/hyperlink" Target="https://www.haxx.se/home/games/othello/index.shtml" TargetMode="External"/><Relationship Id="rId406" Type="http://schemas.openxmlformats.org/officeDocument/2006/relationships/hyperlink" Target="https://www.haxx.se/home/games/othello/index.shtml" TargetMode="External"/><Relationship Id="rId9" Type="http://schemas.openxmlformats.org/officeDocument/2006/relationships/hyperlink" Target="https://codepen.io/coder728391/pen/mMZOxB" TargetMode="External"/><Relationship Id="rId210" Type="http://schemas.openxmlformats.org/officeDocument/2006/relationships/hyperlink" Target="https://cardgames.io/reversi/" TargetMode="External"/><Relationship Id="rId392" Type="http://schemas.openxmlformats.org/officeDocument/2006/relationships/hyperlink" Target="http://www.quickhack.net/flipout/demo/" TargetMode="External"/><Relationship Id="rId427" Type="http://schemas.openxmlformats.org/officeDocument/2006/relationships/hyperlink" Target="http://www.quickhack.net/flipout/demo/" TargetMode="External"/><Relationship Id="rId448" Type="http://schemas.openxmlformats.org/officeDocument/2006/relationships/hyperlink" Target="https://www.enil.no/othello" TargetMode="External"/><Relationship Id="rId469" Type="http://schemas.openxmlformats.org/officeDocument/2006/relationships/hyperlink" Target="https://www.haxx.se/home/games/othello/index.shtml" TargetMode="External"/><Relationship Id="rId26" Type="http://schemas.openxmlformats.org/officeDocument/2006/relationships/hyperlink" Target="https://www.onlinespiele-sammlung.de/othello/othello-reversi-games/jean-christophe/" TargetMode="External"/><Relationship Id="rId231" Type="http://schemas.openxmlformats.org/officeDocument/2006/relationships/hyperlink" Target="https://www.eothello.com/" TargetMode="External"/><Relationship Id="rId252" Type="http://schemas.openxmlformats.org/officeDocument/2006/relationships/hyperlink" Target="https://lazy-guy.github.io/reversi/index.html" TargetMode="External"/><Relationship Id="rId273" Type="http://schemas.openxmlformats.org/officeDocument/2006/relationships/hyperlink" Target="https://www.gamecraft.de/reversi/index.htm" TargetMode="External"/><Relationship Id="rId294" Type="http://schemas.openxmlformats.org/officeDocument/2006/relationships/hyperlink" Target="https://www.cs.kent.edu/~jbirk/Web/JavaScript/othello/othello.html" TargetMode="External"/><Relationship Id="rId308" Type="http://schemas.openxmlformats.org/officeDocument/2006/relationships/hyperlink" Target="https://www.cs.kent.edu/~jbirk/Web/JavaScript/othello/othello.html" TargetMode="External"/><Relationship Id="rId329" Type="http://schemas.openxmlformats.org/officeDocument/2006/relationships/hyperlink" Target="https://www.mathsisfun.com/games/reversi.html" TargetMode="External"/><Relationship Id="rId480" Type="http://schemas.openxmlformats.org/officeDocument/2006/relationships/hyperlink" Target="https://www.haxx.se/home/games/othello/index.shtml" TargetMode="External"/><Relationship Id="rId47" Type="http://schemas.openxmlformats.org/officeDocument/2006/relationships/hyperlink" Target="https://lazy-guy.github.io/reversi/index.html" TargetMode="External"/><Relationship Id="rId68" Type="http://schemas.openxmlformats.org/officeDocument/2006/relationships/hyperlink" Target="https://lazy-guy.github.io/reversi/index.html" TargetMode="External"/><Relationship Id="rId89" Type="http://schemas.openxmlformats.org/officeDocument/2006/relationships/hyperlink" Target="https://reversi.kkty.jp/" TargetMode="External"/><Relationship Id="rId112" Type="http://schemas.openxmlformats.org/officeDocument/2006/relationships/hyperlink" Target="http://www.midnightbeach.com/jon/ReversiScript/" TargetMode="External"/><Relationship Id="rId133" Type="http://schemas.openxmlformats.org/officeDocument/2006/relationships/hyperlink" Target="https://kana.github.io/othello-js/" TargetMode="External"/><Relationship Id="rId154" Type="http://schemas.openxmlformats.org/officeDocument/2006/relationships/hyperlink" Target="https://reversi.kkty.jp/" TargetMode="External"/><Relationship Id="rId175" Type="http://schemas.openxmlformats.org/officeDocument/2006/relationships/hyperlink" Target="https://hewgill.com/othello/" TargetMode="External"/><Relationship Id="rId340" Type="http://schemas.openxmlformats.org/officeDocument/2006/relationships/hyperlink" Target="https://www.haxx.se/home/games/othello/index.shtml" TargetMode="External"/><Relationship Id="rId361" Type="http://schemas.openxmlformats.org/officeDocument/2006/relationships/hyperlink" Target="https://www.haxx.se/home/games/othello/index.shtml" TargetMode="External"/><Relationship Id="rId196" Type="http://schemas.openxmlformats.org/officeDocument/2006/relationships/hyperlink" Target="https://www.mathsisfun.com/games/reversi.html" TargetMode="External"/><Relationship Id="rId200" Type="http://schemas.openxmlformats.org/officeDocument/2006/relationships/hyperlink" Target="https://www.mathsisfun.com/games/reversi.html" TargetMode="External"/><Relationship Id="rId382" Type="http://schemas.openxmlformats.org/officeDocument/2006/relationships/hyperlink" Target="http://www.midnightbeach.com/jon/ReversiScript/" TargetMode="External"/><Relationship Id="rId417" Type="http://schemas.openxmlformats.org/officeDocument/2006/relationships/hyperlink" Target="https://www.enil.no/othello" TargetMode="External"/><Relationship Id="rId438" Type="http://schemas.openxmlformats.org/officeDocument/2006/relationships/hyperlink" Target="https://reversi.zone/" TargetMode="External"/><Relationship Id="rId459" Type="http://schemas.openxmlformats.org/officeDocument/2006/relationships/hyperlink" Target="https://www.enil.no/othello" TargetMode="External"/><Relationship Id="rId16" Type="http://schemas.openxmlformats.org/officeDocument/2006/relationships/hyperlink" Target="https://hewgill.com/othello/" TargetMode="External"/><Relationship Id="rId221" Type="http://schemas.openxmlformats.org/officeDocument/2006/relationships/hyperlink" Target="https://cardgames.io/reversi/" TargetMode="External"/><Relationship Id="rId242" Type="http://schemas.openxmlformats.org/officeDocument/2006/relationships/hyperlink" Target="http://www.js-games.de/ger/games/othello/lx/play" TargetMode="External"/><Relationship Id="rId263" Type="http://schemas.openxmlformats.org/officeDocument/2006/relationships/hyperlink" Target="https://reversi.zone/" TargetMode="External"/><Relationship Id="rId284" Type="http://schemas.openxmlformats.org/officeDocument/2006/relationships/hyperlink" Target="http://www.interjeux.net/jeux/othello/index_fr.html" TargetMode="External"/><Relationship Id="rId319" Type="http://schemas.openxmlformats.org/officeDocument/2006/relationships/hyperlink" Target="https://www.mathsisfun.com/games/reversi.html" TargetMode="External"/><Relationship Id="rId470" Type="http://schemas.openxmlformats.org/officeDocument/2006/relationships/hyperlink" Target="https://www.haxx.se/home/games/othello/index.shtml" TargetMode="External"/><Relationship Id="rId491" Type="http://schemas.openxmlformats.org/officeDocument/2006/relationships/hyperlink" Target="https://www.haxx.se/home/games/othello/index.shtml" TargetMode="External"/><Relationship Id="rId37" Type="http://schemas.openxmlformats.org/officeDocument/2006/relationships/hyperlink" Target="https://www.enil.no/othello" TargetMode="External"/><Relationship Id="rId58" Type="http://schemas.openxmlformats.org/officeDocument/2006/relationships/hyperlink" Target="https://lazy-guy.github.io/reversi/index.html" TargetMode="External"/><Relationship Id="rId79" Type="http://schemas.openxmlformats.org/officeDocument/2006/relationships/hyperlink" Target="https://kach92.github.io/Reversi/" TargetMode="External"/><Relationship Id="rId102" Type="http://schemas.openxmlformats.org/officeDocument/2006/relationships/hyperlink" Target="https://ogeon.github.io/reversi/" TargetMode="External"/><Relationship Id="rId123" Type="http://schemas.openxmlformats.org/officeDocument/2006/relationships/hyperlink" Target="https://www.onlinespiele-sammlung.de/othello/othello-reversi-games/norvig/" TargetMode="External"/><Relationship Id="rId144" Type="http://schemas.openxmlformats.org/officeDocument/2006/relationships/hyperlink" Target="http://www.interjeux.net/jeux/othello/index_fr.html" TargetMode="External"/><Relationship Id="rId330" Type="http://schemas.openxmlformats.org/officeDocument/2006/relationships/hyperlink" Target="https://codepen.io/coder728391/pen/mMZOxB" TargetMode="External"/><Relationship Id="rId90" Type="http://schemas.openxmlformats.org/officeDocument/2006/relationships/hyperlink" Target="http://www.quickhack.net/flipout/demo/" TargetMode="External"/><Relationship Id="rId165" Type="http://schemas.openxmlformats.org/officeDocument/2006/relationships/hyperlink" Target="https://www.hanshq.net/files/othello/web/web_othello.html" TargetMode="External"/><Relationship Id="rId186" Type="http://schemas.openxmlformats.org/officeDocument/2006/relationships/hyperlink" Target="https://kana.github.io/othello-js/" TargetMode="External"/><Relationship Id="rId351" Type="http://schemas.openxmlformats.org/officeDocument/2006/relationships/hyperlink" Target="https://www.enil.no/othello" TargetMode="External"/><Relationship Id="rId372" Type="http://schemas.openxmlformats.org/officeDocument/2006/relationships/hyperlink" Target="https://www.haxx.se/home/games/othello/index.shtml" TargetMode="External"/><Relationship Id="rId393" Type="http://schemas.openxmlformats.org/officeDocument/2006/relationships/hyperlink" Target="https://www.haxx.se/home/games/othello/index.shtml" TargetMode="External"/><Relationship Id="rId407" Type="http://schemas.openxmlformats.org/officeDocument/2006/relationships/hyperlink" Target="https://www.enil.no/othello" TargetMode="External"/><Relationship Id="rId428" Type="http://schemas.openxmlformats.org/officeDocument/2006/relationships/hyperlink" Target="https://www.haxx.se/home/games/othello/index.shtml" TargetMode="External"/><Relationship Id="rId449" Type="http://schemas.openxmlformats.org/officeDocument/2006/relationships/hyperlink" Target="https://www.enil.no/othello" TargetMode="External"/><Relationship Id="rId211" Type="http://schemas.openxmlformats.org/officeDocument/2006/relationships/hyperlink" Target="https://playpager.com/othello-reversi/" TargetMode="External"/><Relationship Id="rId232" Type="http://schemas.openxmlformats.org/officeDocument/2006/relationships/hyperlink" Target="https://webgamesonline.com/reversi/" TargetMode="External"/><Relationship Id="rId253" Type="http://schemas.openxmlformats.org/officeDocument/2006/relationships/hyperlink" Target="https://www.mathsisfun.com/games/reversi.html" TargetMode="External"/><Relationship Id="rId274" Type="http://schemas.openxmlformats.org/officeDocument/2006/relationships/hyperlink" Target="https://www.gamecraft.de/reversi/index.htm" TargetMode="External"/><Relationship Id="rId295" Type="http://schemas.openxmlformats.org/officeDocument/2006/relationships/hyperlink" Target="https://www.haxx.se/home/games/othello/index.shtml" TargetMode="External"/><Relationship Id="rId309" Type="http://schemas.openxmlformats.org/officeDocument/2006/relationships/hyperlink" Target="https://www.mathsisfun.com/games/reversi.html" TargetMode="External"/><Relationship Id="rId460" Type="http://schemas.openxmlformats.org/officeDocument/2006/relationships/hyperlink" Target="https://www.enil.no/othello" TargetMode="External"/><Relationship Id="rId481" Type="http://schemas.openxmlformats.org/officeDocument/2006/relationships/hyperlink" Target="https://www.hanshq.net/files/othello/web/web_othello.html" TargetMode="External"/><Relationship Id="rId27" Type="http://schemas.openxmlformats.org/officeDocument/2006/relationships/hyperlink" Target="https://reversi.zone/" TargetMode="External"/><Relationship Id="rId48" Type="http://schemas.openxmlformats.org/officeDocument/2006/relationships/hyperlink" Target="https://nowaai.github.io/wasm-othello/" TargetMode="External"/><Relationship Id="rId69" Type="http://schemas.openxmlformats.org/officeDocument/2006/relationships/hyperlink" Target="https://www.eothello.com/" TargetMode="External"/><Relationship Id="rId113" Type="http://schemas.openxmlformats.org/officeDocument/2006/relationships/hyperlink" Target="http://www.midnightbeach.com/jon/ReversiScript/" TargetMode="External"/><Relationship Id="rId134" Type="http://schemas.openxmlformats.org/officeDocument/2006/relationships/hyperlink" Target="https://kana.github.io/othello-js/" TargetMode="External"/><Relationship Id="rId320" Type="http://schemas.openxmlformats.org/officeDocument/2006/relationships/hyperlink" Target="https://codepen.io/coder728391/pen/mMZOxB" TargetMode="External"/><Relationship Id="rId80" Type="http://schemas.openxmlformats.org/officeDocument/2006/relationships/hyperlink" Target="http://www.quickhack.net/flipout/demo/" TargetMode="External"/><Relationship Id="rId155" Type="http://schemas.openxmlformats.org/officeDocument/2006/relationships/hyperlink" Target="https://reversi.kkty.jp/" TargetMode="External"/><Relationship Id="rId176" Type="http://schemas.openxmlformats.org/officeDocument/2006/relationships/hyperlink" Target="http://www.midnightbeach.com/jon/ReversiScript/" TargetMode="External"/><Relationship Id="rId197" Type="http://schemas.openxmlformats.org/officeDocument/2006/relationships/hyperlink" Target="http://www.js-games.de/ger/games/othello/lx/play" TargetMode="External"/><Relationship Id="rId341" Type="http://schemas.openxmlformats.org/officeDocument/2006/relationships/hyperlink" Target="https://www.haxx.se/home/games/othello/index.shtml" TargetMode="External"/><Relationship Id="rId362" Type="http://schemas.openxmlformats.org/officeDocument/2006/relationships/hyperlink" Target="https://www.haxx.se/home/games/othello/index.shtml" TargetMode="External"/><Relationship Id="rId383" Type="http://schemas.openxmlformats.org/officeDocument/2006/relationships/hyperlink" Target="https://ogeon.github.io/reversi/" TargetMode="External"/><Relationship Id="rId418" Type="http://schemas.openxmlformats.org/officeDocument/2006/relationships/hyperlink" Target="https://www.enil.no/othello" TargetMode="External"/><Relationship Id="rId439" Type="http://schemas.openxmlformats.org/officeDocument/2006/relationships/hyperlink" Target="https://reversi.zone/" TargetMode="External"/><Relationship Id="rId201" Type="http://schemas.openxmlformats.org/officeDocument/2006/relationships/hyperlink" Target="http://www.js-games.de/ger/games/othello/lx/play" TargetMode="External"/><Relationship Id="rId222" Type="http://schemas.openxmlformats.org/officeDocument/2006/relationships/hyperlink" Target="https://kana.github.io/othello-js/" TargetMode="External"/><Relationship Id="rId243" Type="http://schemas.openxmlformats.org/officeDocument/2006/relationships/hyperlink" Target="http://www.aurochs.org/games/cowthello/" TargetMode="External"/><Relationship Id="rId264" Type="http://schemas.openxmlformats.org/officeDocument/2006/relationships/hyperlink" Target="http://www.js-games.de/ger/games/othello/lx/play" TargetMode="External"/><Relationship Id="rId285" Type="http://schemas.openxmlformats.org/officeDocument/2006/relationships/hyperlink" Target="https://lazy-guy.github.io/reversi/index.html" TargetMode="External"/><Relationship Id="rId450" Type="http://schemas.openxmlformats.org/officeDocument/2006/relationships/hyperlink" Target="https://www.enil.no/othello" TargetMode="External"/><Relationship Id="rId471" Type="http://schemas.openxmlformats.org/officeDocument/2006/relationships/hyperlink" Target="https://www.haxx.se/home/games/othello/index.shtml" TargetMode="External"/><Relationship Id="rId17" Type="http://schemas.openxmlformats.org/officeDocument/2006/relationships/hyperlink" Target="https://www.onlinespiele-sammlung.de/othello/othello-reversi-games/jean-christophe/" TargetMode="External"/><Relationship Id="rId38" Type="http://schemas.openxmlformats.org/officeDocument/2006/relationships/hyperlink" Target="https://www.enil.no/othello" TargetMode="External"/><Relationship Id="rId59" Type="http://schemas.openxmlformats.org/officeDocument/2006/relationships/hyperlink" Target="https://kach92.github.io/Reversi/" TargetMode="External"/><Relationship Id="rId103" Type="http://schemas.openxmlformats.org/officeDocument/2006/relationships/hyperlink" Target="https://www.hanshq.net/files/othello/web/web_othello.html" TargetMode="External"/><Relationship Id="rId124" Type="http://schemas.openxmlformats.org/officeDocument/2006/relationships/hyperlink" Target="https://ogeon.github.io/reversi/" TargetMode="External"/><Relationship Id="rId310" Type="http://schemas.openxmlformats.org/officeDocument/2006/relationships/hyperlink" Target="https://codepen.io/coder728391/pen/mMZOxB" TargetMode="External"/><Relationship Id="rId492" Type="http://schemas.openxmlformats.org/officeDocument/2006/relationships/hyperlink" Target="https://www.haxx.se/home/games/othello/index.shtml" TargetMode="External"/><Relationship Id="rId70" Type="http://schemas.openxmlformats.org/officeDocument/2006/relationships/hyperlink" Target="https://nowaai.github.io/wasm-othello/" TargetMode="External"/><Relationship Id="rId91" Type="http://schemas.openxmlformats.org/officeDocument/2006/relationships/hyperlink" Target="https://reversi.kkty.jp/" TargetMode="External"/><Relationship Id="rId145" Type="http://schemas.openxmlformats.org/officeDocument/2006/relationships/hyperlink" Target="https://reversi.kkty.jp/" TargetMode="External"/><Relationship Id="rId166" Type="http://schemas.openxmlformats.org/officeDocument/2006/relationships/hyperlink" Target="http://www.quickhack.net/flipout/demo/" TargetMode="External"/><Relationship Id="rId187" Type="http://schemas.openxmlformats.org/officeDocument/2006/relationships/hyperlink" Target="https://kana.github.io/othello-js/" TargetMode="External"/><Relationship Id="rId331" Type="http://schemas.openxmlformats.org/officeDocument/2006/relationships/hyperlink" Target="https://reversi.zone/" TargetMode="External"/><Relationship Id="rId352" Type="http://schemas.openxmlformats.org/officeDocument/2006/relationships/hyperlink" Target="https://www.mathsisfun.com/games/reversi.html" TargetMode="External"/><Relationship Id="rId373" Type="http://schemas.openxmlformats.org/officeDocument/2006/relationships/hyperlink" Target="https://www.haxx.se/home/games/othello/index.shtml" TargetMode="External"/><Relationship Id="rId394" Type="http://schemas.openxmlformats.org/officeDocument/2006/relationships/hyperlink" Target="https://www.haxx.se/home/games/othello/index.shtml" TargetMode="External"/><Relationship Id="rId408" Type="http://schemas.openxmlformats.org/officeDocument/2006/relationships/hyperlink" Target="https://www.hanshq.net/files/othello/web/web_othello.html" TargetMode="External"/><Relationship Id="rId429" Type="http://schemas.openxmlformats.org/officeDocument/2006/relationships/hyperlink" Target="https://www.haxx.se/home/games/othello/index.shtml" TargetMode="External"/><Relationship Id="rId1" Type="http://schemas.openxmlformats.org/officeDocument/2006/relationships/hyperlink" Target="https://reversi.zone/" TargetMode="External"/><Relationship Id="rId212" Type="http://schemas.openxmlformats.org/officeDocument/2006/relationships/hyperlink" Target="http://www.midnightbeach.com/jon/ReversiScript/" TargetMode="External"/><Relationship Id="rId233" Type="http://schemas.openxmlformats.org/officeDocument/2006/relationships/hyperlink" Target="https://www.onlinespiele-sammlung.de/othello/othello-reversi-games/scriptionario/" TargetMode="External"/><Relationship Id="rId254" Type="http://schemas.openxmlformats.org/officeDocument/2006/relationships/hyperlink" Target="https://codepen.io/coder728391/pen/mMZOxB" TargetMode="External"/><Relationship Id="rId440" Type="http://schemas.openxmlformats.org/officeDocument/2006/relationships/hyperlink" Target="https://www.enil.no/othello" TargetMode="External"/><Relationship Id="rId28" Type="http://schemas.openxmlformats.org/officeDocument/2006/relationships/hyperlink" Target="https://reversi.zone/" TargetMode="External"/><Relationship Id="rId49" Type="http://schemas.openxmlformats.org/officeDocument/2006/relationships/hyperlink" Target="https://www.onlinespiele-sammlung.de/othello/othello-reversi-games/norvig/" TargetMode="External"/><Relationship Id="rId114" Type="http://schemas.openxmlformats.org/officeDocument/2006/relationships/hyperlink" Target="https://www.hanshq.net/files/othello/web/web_othello.html" TargetMode="External"/><Relationship Id="rId275" Type="http://schemas.openxmlformats.org/officeDocument/2006/relationships/hyperlink" Target="https://www.gamecraft.de/reversi/index.htm" TargetMode="External"/><Relationship Id="rId296" Type="http://schemas.openxmlformats.org/officeDocument/2006/relationships/hyperlink" Target="https://www.gamecraft.de/reversi/index.htm" TargetMode="External"/><Relationship Id="rId300" Type="http://schemas.openxmlformats.org/officeDocument/2006/relationships/hyperlink" Target="https://codepen.io/coder728391/pen/mMZOxB" TargetMode="External"/><Relationship Id="rId461" Type="http://schemas.openxmlformats.org/officeDocument/2006/relationships/hyperlink" Target="https://www.haxx.se/home/games/othello/index.shtml" TargetMode="External"/><Relationship Id="rId482" Type="http://schemas.openxmlformats.org/officeDocument/2006/relationships/hyperlink" Target="https://www.haxx.se/home/games/othello/index.shtml" TargetMode="External"/><Relationship Id="rId60" Type="http://schemas.openxmlformats.org/officeDocument/2006/relationships/hyperlink" Target="https://lazy-guy.github.io/reversi/index.html" TargetMode="External"/><Relationship Id="rId81" Type="http://schemas.openxmlformats.org/officeDocument/2006/relationships/hyperlink" Target="https://nowaai.github.io/wasm-othello/" TargetMode="External"/><Relationship Id="rId135" Type="http://schemas.openxmlformats.org/officeDocument/2006/relationships/hyperlink" Target="https://kana.github.io/othello-js/" TargetMode="External"/><Relationship Id="rId156" Type="http://schemas.openxmlformats.org/officeDocument/2006/relationships/hyperlink" Target="https://cardgames.io/reversi/" TargetMode="External"/><Relationship Id="rId177" Type="http://schemas.openxmlformats.org/officeDocument/2006/relationships/hyperlink" Target="https://www.onlinespiele-sammlung.de/othello/othello-reversi-games/norvig/" TargetMode="External"/><Relationship Id="rId198" Type="http://schemas.openxmlformats.org/officeDocument/2006/relationships/hyperlink" Target="http://www.aurochs.org/games/cowthello/" TargetMode="External"/><Relationship Id="rId321" Type="http://schemas.openxmlformats.org/officeDocument/2006/relationships/hyperlink" Target="https://reversi.zone/" TargetMode="External"/><Relationship Id="rId342" Type="http://schemas.openxmlformats.org/officeDocument/2006/relationships/hyperlink" Target="https://www.haxx.se/home/games/othello/index.shtml" TargetMode="External"/><Relationship Id="rId363" Type="http://schemas.openxmlformats.org/officeDocument/2006/relationships/hyperlink" Target="https://www.haxx.se/home/games/othello/index.shtml" TargetMode="External"/><Relationship Id="rId384" Type="http://schemas.openxmlformats.org/officeDocument/2006/relationships/hyperlink" Target="https://www.haxx.se/home/games/othello/index.shtml" TargetMode="External"/><Relationship Id="rId419" Type="http://schemas.openxmlformats.org/officeDocument/2006/relationships/hyperlink" Target="https://www.enil.no/othello" TargetMode="External"/><Relationship Id="rId202" Type="http://schemas.openxmlformats.org/officeDocument/2006/relationships/hyperlink" Target="http://www.aurochs.org/games/cowthello/" TargetMode="External"/><Relationship Id="rId223" Type="http://schemas.openxmlformats.org/officeDocument/2006/relationships/hyperlink" Target="https://www.mathsisfun.com/games/reversi.html" TargetMode="External"/><Relationship Id="rId244" Type="http://schemas.openxmlformats.org/officeDocument/2006/relationships/hyperlink" Target="http://www.interjeux.net/jeux/othello/index_fr.html" TargetMode="External"/><Relationship Id="rId430" Type="http://schemas.openxmlformats.org/officeDocument/2006/relationships/hyperlink" Target="https://reversi.zone/" TargetMode="External"/><Relationship Id="rId18" Type="http://schemas.openxmlformats.org/officeDocument/2006/relationships/hyperlink" Target="https://www.onlinespiele-sammlung.de/othello/othello-reversi-games/jean-christophe/" TargetMode="External"/><Relationship Id="rId39" Type="http://schemas.openxmlformats.org/officeDocument/2006/relationships/hyperlink" Target="https://www.enil.no/othello" TargetMode="External"/><Relationship Id="rId265" Type="http://schemas.openxmlformats.org/officeDocument/2006/relationships/hyperlink" Target="http://www.aurochs.org/games/cowthello/" TargetMode="External"/><Relationship Id="rId286" Type="http://schemas.openxmlformats.org/officeDocument/2006/relationships/hyperlink" Target="https://www.mathsisfun.com/games/reversi.html" TargetMode="External"/><Relationship Id="rId451" Type="http://schemas.openxmlformats.org/officeDocument/2006/relationships/hyperlink" Target="https://www.enil.no/othello" TargetMode="External"/><Relationship Id="rId472" Type="http://schemas.openxmlformats.org/officeDocument/2006/relationships/hyperlink" Target="https://www.haxx.se/home/games/othello/index.shtml" TargetMode="External"/><Relationship Id="rId493" Type="http://schemas.openxmlformats.org/officeDocument/2006/relationships/hyperlink" Target="https://www.haxx.se/home/games/othello/index.shtml" TargetMode="External"/><Relationship Id="rId50" Type="http://schemas.openxmlformats.org/officeDocument/2006/relationships/hyperlink" Target="https://www.onlinespiele-sammlung.de/othello/othello-reversi-games/norvig/" TargetMode="External"/><Relationship Id="rId104" Type="http://schemas.openxmlformats.org/officeDocument/2006/relationships/hyperlink" Target="https://kana.github.io/othello-js/" TargetMode="External"/><Relationship Id="rId125" Type="http://schemas.openxmlformats.org/officeDocument/2006/relationships/hyperlink" Target="https://www.onlinespiele-sammlung.de/othello/othello-reversi-games/norvig/" TargetMode="External"/><Relationship Id="rId146" Type="http://schemas.openxmlformats.org/officeDocument/2006/relationships/hyperlink" Target="https://reversi.kkty.jp/" TargetMode="External"/><Relationship Id="rId167" Type="http://schemas.openxmlformats.org/officeDocument/2006/relationships/hyperlink" Target="http://www.midnightbeach.com/jon/ReversiScript/" TargetMode="External"/><Relationship Id="rId188" Type="http://schemas.openxmlformats.org/officeDocument/2006/relationships/hyperlink" Target="https://kana.github.io/othello-js/" TargetMode="External"/><Relationship Id="rId311" Type="http://schemas.openxmlformats.org/officeDocument/2006/relationships/hyperlink" Target="https://reversi.zone/" TargetMode="External"/><Relationship Id="rId332" Type="http://schemas.openxmlformats.org/officeDocument/2006/relationships/hyperlink" Target="http://www.js-games.de/ger/games/othello/lx/play" TargetMode="External"/><Relationship Id="rId353" Type="http://schemas.openxmlformats.org/officeDocument/2006/relationships/hyperlink" Target="https://reversi.zone/" TargetMode="External"/><Relationship Id="rId374" Type="http://schemas.openxmlformats.org/officeDocument/2006/relationships/hyperlink" Target="https://www.haxx.se/home/games/othello/index.shtml" TargetMode="External"/><Relationship Id="rId395" Type="http://schemas.openxmlformats.org/officeDocument/2006/relationships/hyperlink" Target="https://www.haxx.se/home/games/othello/index.shtml" TargetMode="External"/><Relationship Id="rId409" Type="http://schemas.openxmlformats.org/officeDocument/2006/relationships/hyperlink" Target="https://ogeon.github.io/reversi/" TargetMode="External"/><Relationship Id="rId71" Type="http://schemas.openxmlformats.org/officeDocument/2006/relationships/hyperlink" Target="https://www.eothello.com/" TargetMode="External"/><Relationship Id="rId92" Type="http://schemas.openxmlformats.org/officeDocument/2006/relationships/hyperlink" Target="http://www.quickhack.net/flipout/demo/" TargetMode="External"/><Relationship Id="rId213" Type="http://schemas.openxmlformats.org/officeDocument/2006/relationships/hyperlink" Target="https://ogeon.github.io/reversi/" TargetMode="External"/><Relationship Id="rId234" Type="http://schemas.openxmlformats.org/officeDocument/2006/relationships/hyperlink" Target="https://kach92.github.io/Reversi/" TargetMode="External"/><Relationship Id="rId420" Type="http://schemas.openxmlformats.org/officeDocument/2006/relationships/hyperlink" Target="https://www.enil.no/othello" TargetMode="External"/><Relationship Id="rId2" Type="http://schemas.openxmlformats.org/officeDocument/2006/relationships/hyperlink" Target="https://reversi.zone/" TargetMode="External"/><Relationship Id="rId29" Type="http://schemas.openxmlformats.org/officeDocument/2006/relationships/hyperlink" Target="http://www.aurochs.org/games/cowthello/" TargetMode="External"/><Relationship Id="rId255" Type="http://schemas.openxmlformats.org/officeDocument/2006/relationships/hyperlink" Target="https://reversi.zone/" TargetMode="External"/><Relationship Id="rId276" Type="http://schemas.openxmlformats.org/officeDocument/2006/relationships/hyperlink" Target="https://www.gamecraft.de/reversi/index.htm" TargetMode="External"/><Relationship Id="rId297" Type="http://schemas.openxmlformats.org/officeDocument/2006/relationships/hyperlink" Target="https://www.onlinespiele-sammlung.de/othello/othello-reversi-games/higuchi/" TargetMode="External"/><Relationship Id="rId441" Type="http://schemas.openxmlformats.org/officeDocument/2006/relationships/hyperlink" Target="https://www.enil.no/othello" TargetMode="External"/><Relationship Id="rId462" Type="http://schemas.openxmlformats.org/officeDocument/2006/relationships/hyperlink" Target="https://www.enil.no/othello" TargetMode="External"/><Relationship Id="rId483" Type="http://schemas.openxmlformats.org/officeDocument/2006/relationships/hyperlink" Target="https://www.haxx.se/home/games/othello/index.shtml" TargetMode="External"/><Relationship Id="rId40" Type="http://schemas.openxmlformats.org/officeDocument/2006/relationships/hyperlink" Target="https://lazy-guy.github.io/reversi/index.html" TargetMode="External"/><Relationship Id="rId115" Type="http://schemas.openxmlformats.org/officeDocument/2006/relationships/hyperlink" Target="https://ogeon.github.io/reversi/" TargetMode="External"/><Relationship Id="rId136" Type="http://schemas.openxmlformats.org/officeDocument/2006/relationships/hyperlink" Target="https://kana.github.io/othello-js/" TargetMode="External"/><Relationship Id="rId157" Type="http://schemas.openxmlformats.org/officeDocument/2006/relationships/hyperlink" Target="https://reversi.kkty.jp/" TargetMode="External"/><Relationship Id="rId178" Type="http://schemas.openxmlformats.org/officeDocument/2006/relationships/hyperlink" Target="https://www.hanshq.net/files/othello/web/web_othello.html" TargetMode="External"/><Relationship Id="rId301" Type="http://schemas.openxmlformats.org/officeDocument/2006/relationships/hyperlink" Target="https://reversi.zone/" TargetMode="External"/><Relationship Id="rId322" Type="http://schemas.openxmlformats.org/officeDocument/2006/relationships/hyperlink" Target="http://www.js-games.de/ger/games/othello/lx/play" TargetMode="External"/><Relationship Id="rId343" Type="http://schemas.openxmlformats.org/officeDocument/2006/relationships/hyperlink" Target="https://www.haxx.se/home/games/othello/index.shtml" TargetMode="External"/><Relationship Id="rId364" Type="http://schemas.openxmlformats.org/officeDocument/2006/relationships/hyperlink" Target="https://www.haxx.se/home/games/othello/index.shtml" TargetMode="External"/><Relationship Id="rId61" Type="http://schemas.openxmlformats.org/officeDocument/2006/relationships/hyperlink" Target="http://www.js-games.de/ger/games/othello/lx/play" TargetMode="External"/><Relationship Id="rId82" Type="http://schemas.openxmlformats.org/officeDocument/2006/relationships/hyperlink" Target="https://playpager.com/othello-reversi/" TargetMode="External"/><Relationship Id="rId199" Type="http://schemas.openxmlformats.org/officeDocument/2006/relationships/hyperlink" Target="http://www.js-games.de/ger/games/othello/lx/play" TargetMode="External"/><Relationship Id="rId203" Type="http://schemas.openxmlformats.org/officeDocument/2006/relationships/hyperlink" Target="http://www.js-games.de/ger/games/othello/lx/play" TargetMode="External"/><Relationship Id="rId385" Type="http://schemas.openxmlformats.org/officeDocument/2006/relationships/hyperlink" Target="https://www.haxx.se/home/games/othello/index.shtml" TargetMode="External"/><Relationship Id="rId19" Type="http://schemas.openxmlformats.org/officeDocument/2006/relationships/hyperlink" Target="https://www.mah-jongg.ch/reversi/reversi.html" TargetMode="External"/><Relationship Id="rId224" Type="http://schemas.openxmlformats.org/officeDocument/2006/relationships/hyperlink" Target="http://www.aurochs.org/games/cowthello/" TargetMode="External"/><Relationship Id="rId245" Type="http://schemas.openxmlformats.org/officeDocument/2006/relationships/hyperlink" Target="https://lazy-guy.github.io/reversi/index.html" TargetMode="External"/><Relationship Id="rId266" Type="http://schemas.openxmlformats.org/officeDocument/2006/relationships/hyperlink" Target="http://www.interjeux.net/jeux/othello/index_fr.html" TargetMode="External"/><Relationship Id="rId287" Type="http://schemas.openxmlformats.org/officeDocument/2006/relationships/hyperlink" Target="https://www.mathsisfun.com/games/reversi.html" TargetMode="External"/><Relationship Id="rId410" Type="http://schemas.openxmlformats.org/officeDocument/2006/relationships/hyperlink" Target="http://www.quickhack.net/flipout/demo/" TargetMode="External"/><Relationship Id="rId431" Type="http://schemas.openxmlformats.org/officeDocument/2006/relationships/hyperlink" Target="https://reversi.zone/" TargetMode="External"/><Relationship Id="rId452" Type="http://schemas.openxmlformats.org/officeDocument/2006/relationships/hyperlink" Target="https://www.enil.no/othello" TargetMode="External"/><Relationship Id="rId473" Type="http://schemas.openxmlformats.org/officeDocument/2006/relationships/hyperlink" Target="https://www.haxx.se/home/games/othello/index.shtml" TargetMode="External"/><Relationship Id="rId494" Type="http://schemas.openxmlformats.org/officeDocument/2006/relationships/hyperlink" Target="https://www.haxx.se/home/games/othello/index.shtml" TargetMode="External"/><Relationship Id="rId30" Type="http://schemas.openxmlformats.org/officeDocument/2006/relationships/hyperlink" Target="http://www.aurochs.org/games/cowthello/" TargetMode="External"/><Relationship Id="rId105" Type="http://schemas.openxmlformats.org/officeDocument/2006/relationships/hyperlink" Target="https://ogeon.github.io/reversi/" TargetMode="External"/><Relationship Id="rId126" Type="http://schemas.openxmlformats.org/officeDocument/2006/relationships/hyperlink" Target="https://www.hanshq.net/files/othello/web/web_othello.html" TargetMode="External"/><Relationship Id="rId147" Type="http://schemas.openxmlformats.org/officeDocument/2006/relationships/hyperlink" Target="https://cardgames.io/reversi/" TargetMode="External"/><Relationship Id="rId168" Type="http://schemas.openxmlformats.org/officeDocument/2006/relationships/hyperlink" Target="http://www.midnightbeach.com/jon/ReversiScript/" TargetMode="External"/><Relationship Id="rId312" Type="http://schemas.openxmlformats.org/officeDocument/2006/relationships/hyperlink" Target="http://www.js-games.de/ger/games/othello/lx/play" TargetMode="External"/><Relationship Id="rId333" Type="http://schemas.openxmlformats.org/officeDocument/2006/relationships/hyperlink" Target="http://www.aurochs.org/games/cowthello/" TargetMode="External"/><Relationship Id="rId354" Type="http://schemas.openxmlformats.org/officeDocument/2006/relationships/hyperlink" Target="http://www.midnightbeach.com/jon/ReversiScript/" TargetMode="External"/><Relationship Id="rId51" Type="http://schemas.openxmlformats.org/officeDocument/2006/relationships/hyperlink" Target="https://www.onlinespiele-sammlung.de/othello/othello-reversi-games/norvig/" TargetMode="External"/><Relationship Id="rId72" Type="http://schemas.openxmlformats.org/officeDocument/2006/relationships/hyperlink" Target="https://www.onlinespiele-sammlung.de/othello/othello-reversi-games/scriptionario/" TargetMode="External"/><Relationship Id="rId93" Type="http://schemas.openxmlformats.org/officeDocument/2006/relationships/hyperlink" Target="https://ogeon.github.io/reversi/" TargetMode="External"/><Relationship Id="rId189" Type="http://schemas.openxmlformats.org/officeDocument/2006/relationships/hyperlink" Target="http://www.midnightbeach.com/jon/ReversiScript/" TargetMode="External"/><Relationship Id="rId375" Type="http://schemas.openxmlformats.org/officeDocument/2006/relationships/hyperlink" Target="https://www.haxx.se/home/games/othello/index.shtml" TargetMode="External"/><Relationship Id="rId396" Type="http://schemas.openxmlformats.org/officeDocument/2006/relationships/hyperlink" Target="https://www.haxx.se/home/games/othello/index.shtml" TargetMode="External"/><Relationship Id="rId3" Type="http://schemas.openxmlformats.org/officeDocument/2006/relationships/hyperlink" Target="https://reversi.zone/" TargetMode="External"/><Relationship Id="rId214" Type="http://schemas.openxmlformats.org/officeDocument/2006/relationships/hyperlink" Target="http://www.quickhack.net/flipout/demo/" TargetMode="External"/><Relationship Id="rId235" Type="http://schemas.openxmlformats.org/officeDocument/2006/relationships/hyperlink" Target="https://nowaai.github.io/wasm-othello/" TargetMode="External"/><Relationship Id="rId256" Type="http://schemas.openxmlformats.org/officeDocument/2006/relationships/hyperlink" Target="http://www.js-games.de/ger/games/othello/lx/play" TargetMode="External"/><Relationship Id="rId277" Type="http://schemas.openxmlformats.org/officeDocument/2006/relationships/hyperlink" Target="https://www.gamecraft.de/reversi/index.htm" TargetMode="External"/><Relationship Id="rId298" Type="http://schemas.openxmlformats.org/officeDocument/2006/relationships/hyperlink" Target="https://www.cs.kent.edu/~jbirk/Web/JavaScript/othello/othello.html" TargetMode="External"/><Relationship Id="rId400" Type="http://schemas.openxmlformats.org/officeDocument/2006/relationships/hyperlink" Target="https://www.haxx.se/home/games/othello/index.shtml" TargetMode="External"/><Relationship Id="rId421" Type="http://schemas.openxmlformats.org/officeDocument/2006/relationships/hyperlink" Target="https://www.enil.no/othello" TargetMode="External"/><Relationship Id="rId442" Type="http://schemas.openxmlformats.org/officeDocument/2006/relationships/hyperlink" Target="https://www.mathsisfun.com/games/reversi.html" TargetMode="External"/><Relationship Id="rId463" Type="http://schemas.openxmlformats.org/officeDocument/2006/relationships/hyperlink" Target="https://www.mathsisfun.com/games/reversi.html" TargetMode="External"/><Relationship Id="rId484" Type="http://schemas.openxmlformats.org/officeDocument/2006/relationships/hyperlink" Target="https://ogeon.github.io/reversi/" TargetMode="External"/><Relationship Id="rId116" Type="http://schemas.openxmlformats.org/officeDocument/2006/relationships/hyperlink" Target="https://www.onlinespiele-sammlung.de/othello/othello-reversi-games/norvig/" TargetMode="External"/><Relationship Id="rId137" Type="http://schemas.openxmlformats.org/officeDocument/2006/relationships/hyperlink" Target="https://kana.github.io/othello-js/" TargetMode="External"/><Relationship Id="rId158" Type="http://schemas.openxmlformats.org/officeDocument/2006/relationships/hyperlink" Target="https://kana.github.io/othello-js/" TargetMode="External"/><Relationship Id="rId302" Type="http://schemas.openxmlformats.org/officeDocument/2006/relationships/hyperlink" Target="http://www.js-games.de/ger/games/othello/lx/play" TargetMode="External"/><Relationship Id="rId323" Type="http://schemas.openxmlformats.org/officeDocument/2006/relationships/hyperlink" Target="http://www.aurochs.org/games/cowthello/" TargetMode="External"/><Relationship Id="rId344" Type="http://schemas.openxmlformats.org/officeDocument/2006/relationships/hyperlink" Target="https://www.haxx.se/home/games/othello/index.shtml" TargetMode="External"/><Relationship Id="rId20" Type="http://schemas.openxmlformats.org/officeDocument/2006/relationships/hyperlink" Target="https://kana.github.io/othello-js/" TargetMode="External"/><Relationship Id="rId41" Type="http://schemas.openxmlformats.org/officeDocument/2006/relationships/hyperlink" Target="https://lazy-guy.github.io/reversi/index.html" TargetMode="External"/><Relationship Id="rId62" Type="http://schemas.openxmlformats.org/officeDocument/2006/relationships/hyperlink" Target="http://www.js-games.de/ger/games/othello/lx/play" TargetMode="External"/><Relationship Id="rId83" Type="http://schemas.openxmlformats.org/officeDocument/2006/relationships/hyperlink" Target="https://reversi.kkty.jp/" TargetMode="External"/><Relationship Id="rId179" Type="http://schemas.openxmlformats.org/officeDocument/2006/relationships/hyperlink" Target="https://kana.github.io/othello-js/" TargetMode="External"/><Relationship Id="rId365" Type="http://schemas.openxmlformats.org/officeDocument/2006/relationships/hyperlink" Target="https://www.haxx.se/home/games/othello/index.shtml" TargetMode="External"/><Relationship Id="rId386" Type="http://schemas.openxmlformats.org/officeDocument/2006/relationships/hyperlink" Target="https://www.haxx.se/home/games/othello/index.shtml" TargetMode="External"/><Relationship Id="rId190" Type="http://schemas.openxmlformats.org/officeDocument/2006/relationships/hyperlink" Target="https://hewgill.com/othello/" TargetMode="External"/><Relationship Id="rId204" Type="http://schemas.openxmlformats.org/officeDocument/2006/relationships/hyperlink" Target="https://www.mathsisfun.com/games/reversi.html" TargetMode="External"/><Relationship Id="rId225" Type="http://schemas.openxmlformats.org/officeDocument/2006/relationships/hyperlink" Target="https://www.hanshq.net/files/othello/web/web_othello.html" TargetMode="External"/><Relationship Id="rId246" Type="http://schemas.openxmlformats.org/officeDocument/2006/relationships/hyperlink" Target="https://www.mathsisfun.com/games/reversi.html" TargetMode="External"/><Relationship Id="rId267" Type="http://schemas.openxmlformats.org/officeDocument/2006/relationships/hyperlink" Target="https://lazy-guy.github.io/reversi/index.html" TargetMode="External"/><Relationship Id="rId288" Type="http://schemas.openxmlformats.org/officeDocument/2006/relationships/hyperlink" Target="https://codepen.io/coder728391/pen/mMZOxB" TargetMode="External"/><Relationship Id="rId411" Type="http://schemas.openxmlformats.org/officeDocument/2006/relationships/hyperlink" Target="https://www.haxx.se/home/games/othello/index.shtml" TargetMode="External"/><Relationship Id="rId432" Type="http://schemas.openxmlformats.org/officeDocument/2006/relationships/hyperlink" Target="https://reversi.zone/" TargetMode="External"/><Relationship Id="rId453" Type="http://schemas.openxmlformats.org/officeDocument/2006/relationships/hyperlink" Target="https://www.enil.no/othello" TargetMode="External"/><Relationship Id="rId474" Type="http://schemas.openxmlformats.org/officeDocument/2006/relationships/hyperlink" Target="https://www.haxx.se/home/games/othello/index.shtml" TargetMode="External"/><Relationship Id="rId106" Type="http://schemas.openxmlformats.org/officeDocument/2006/relationships/hyperlink" Target="http://www.midnightbeach.com/jon/ReversiScript/" TargetMode="External"/><Relationship Id="rId127" Type="http://schemas.openxmlformats.org/officeDocument/2006/relationships/hyperlink" Target="https://ogeon.github.io/reversi/" TargetMode="External"/><Relationship Id="rId313" Type="http://schemas.openxmlformats.org/officeDocument/2006/relationships/hyperlink" Target="http://www.aurochs.org/games/cowthello/" TargetMode="External"/><Relationship Id="rId495" Type="http://schemas.openxmlformats.org/officeDocument/2006/relationships/hyperlink" Target="https://www.haxx.se/home/games/othello/index.shtml" TargetMode="External"/><Relationship Id="rId10" Type="http://schemas.openxmlformats.org/officeDocument/2006/relationships/hyperlink" Target="https://codepen.io/coder728391/pen/mMZOxB" TargetMode="External"/><Relationship Id="rId31" Type="http://schemas.openxmlformats.org/officeDocument/2006/relationships/hyperlink" Target="https://www.onlinespiele-sammlung.de/othello/othello-reversi-games/scriptionario/" TargetMode="External"/><Relationship Id="rId52" Type="http://schemas.openxmlformats.org/officeDocument/2006/relationships/hyperlink" Target="https://www.onlinespiele-sammlung.de/othello/othello-reversi-games/norvig/" TargetMode="External"/><Relationship Id="rId73" Type="http://schemas.openxmlformats.org/officeDocument/2006/relationships/hyperlink" Target="https://kach92.github.io/Reversi/" TargetMode="External"/><Relationship Id="rId94" Type="http://schemas.openxmlformats.org/officeDocument/2006/relationships/hyperlink" Target="https://ogeon.github.io/reversi/" TargetMode="External"/><Relationship Id="rId148" Type="http://schemas.openxmlformats.org/officeDocument/2006/relationships/hyperlink" Target="https://reversi.kkty.jp/" TargetMode="External"/><Relationship Id="rId169" Type="http://schemas.openxmlformats.org/officeDocument/2006/relationships/hyperlink" Target="http://www.midnightbeach.com/jon/ReversiScript/" TargetMode="External"/><Relationship Id="rId334" Type="http://schemas.openxmlformats.org/officeDocument/2006/relationships/hyperlink" Target="https://lazy-guy.github.io/reversi/index.html" TargetMode="External"/><Relationship Id="rId355" Type="http://schemas.openxmlformats.org/officeDocument/2006/relationships/hyperlink" Target="https://ogeon.github.io/reversi/" TargetMode="External"/><Relationship Id="rId376" Type="http://schemas.openxmlformats.org/officeDocument/2006/relationships/hyperlink" Target="https://www.haxx.se/home/games/othello/index.shtml" TargetMode="External"/><Relationship Id="rId397" Type="http://schemas.openxmlformats.org/officeDocument/2006/relationships/hyperlink" Target="https://www.haxx.se/home/games/othello/index.shtml" TargetMode="External"/><Relationship Id="rId4" Type="http://schemas.openxmlformats.org/officeDocument/2006/relationships/hyperlink" Target="https://reversi.zone/" TargetMode="External"/><Relationship Id="rId180" Type="http://schemas.openxmlformats.org/officeDocument/2006/relationships/hyperlink" Target="http://www.quickhack.net/flipout/demo/" TargetMode="External"/><Relationship Id="rId215" Type="http://schemas.openxmlformats.org/officeDocument/2006/relationships/hyperlink" Target="https://www.hanshq.net/files/othello/web/web_othello.html" TargetMode="External"/><Relationship Id="rId236" Type="http://schemas.openxmlformats.org/officeDocument/2006/relationships/hyperlink" Target="https://reversi.zone/" TargetMode="External"/><Relationship Id="rId257" Type="http://schemas.openxmlformats.org/officeDocument/2006/relationships/hyperlink" Target="http://www.aurochs.org/games/cowthello/" TargetMode="External"/><Relationship Id="rId278" Type="http://schemas.openxmlformats.org/officeDocument/2006/relationships/hyperlink" Target="https://www.gamecraft.de/reversi/index.htm" TargetMode="External"/><Relationship Id="rId401" Type="http://schemas.openxmlformats.org/officeDocument/2006/relationships/hyperlink" Target="https://www.haxx.se/home/games/othello/index.shtml" TargetMode="External"/><Relationship Id="rId422" Type="http://schemas.openxmlformats.org/officeDocument/2006/relationships/hyperlink" Target="https://www.enil.no/othello" TargetMode="External"/><Relationship Id="rId443" Type="http://schemas.openxmlformats.org/officeDocument/2006/relationships/hyperlink" Target="http://www.midnightbeach.com/jon/ReversiScript/" TargetMode="External"/><Relationship Id="rId464" Type="http://schemas.openxmlformats.org/officeDocument/2006/relationships/hyperlink" Target="http://www.midnightbeach.com/jon/ReversiScript/" TargetMode="External"/><Relationship Id="rId303" Type="http://schemas.openxmlformats.org/officeDocument/2006/relationships/hyperlink" Target="http://www.aurochs.org/games/cowthello/" TargetMode="External"/><Relationship Id="rId485" Type="http://schemas.openxmlformats.org/officeDocument/2006/relationships/hyperlink" Target="http://www.quickhack.net/flipout/demo/" TargetMode="External"/><Relationship Id="rId42" Type="http://schemas.openxmlformats.org/officeDocument/2006/relationships/hyperlink" Target="https://lazy-guy.github.io/reversi/index.html" TargetMode="External"/><Relationship Id="rId84" Type="http://schemas.openxmlformats.org/officeDocument/2006/relationships/hyperlink" Target="http://www.quickhack.net/flipout/demo/" TargetMode="External"/><Relationship Id="rId138" Type="http://schemas.openxmlformats.org/officeDocument/2006/relationships/hyperlink" Target="https://www.hanshq.net/files/othello/web/web_othello.html" TargetMode="External"/><Relationship Id="rId345" Type="http://schemas.openxmlformats.org/officeDocument/2006/relationships/hyperlink" Target="https://www.haxx.se/home/games/othello/index.shtml" TargetMode="External"/><Relationship Id="rId387" Type="http://schemas.openxmlformats.org/officeDocument/2006/relationships/hyperlink" Target="https://www.haxx.se/home/games/othello/index.shtml" TargetMode="External"/><Relationship Id="rId191" Type="http://schemas.openxmlformats.org/officeDocument/2006/relationships/hyperlink" Target="http://www.midnightbeach.com/jon/ReversiScript/" TargetMode="External"/><Relationship Id="rId205" Type="http://schemas.openxmlformats.org/officeDocument/2006/relationships/hyperlink" Target="http://www.js-games.de/ger/games/othello/lx/play" TargetMode="External"/><Relationship Id="rId247" Type="http://schemas.openxmlformats.org/officeDocument/2006/relationships/hyperlink" Target="https://codepen.io/coder728391/pen/mMZOxB" TargetMode="External"/><Relationship Id="rId412" Type="http://schemas.openxmlformats.org/officeDocument/2006/relationships/hyperlink" Target="https://www.haxx.se/home/games/othello/index.shtml" TargetMode="External"/><Relationship Id="rId107" Type="http://schemas.openxmlformats.org/officeDocument/2006/relationships/hyperlink" Target="https://www.hanshq.net/files/othello/web/web_othello.html" TargetMode="External"/><Relationship Id="rId289" Type="http://schemas.openxmlformats.org/officeDocument/2006/relationships/hyperlink" Target="https://reversi.zone/" TargetMode="External"/><Relationship Id="rId454" Type="http://schemas.openxmlformats.org/officeDocument/2006/relationships/hyperlink" Target="https://www.enil.no/othello" TargetMode="External"/><Relationship Id="rId496" Type="http://schemas.openxmlformats.org/officeDocument/2006/relationships/hyperlink" Target="https://www.haxx.se/home/games/othello/index.shtml" TargetMode="External"/><Relationship Id="rId11" Type="http://schemas.openxmlformats.org/officeDocument/2006/relationships/hyperlink" Target="https://codepen.io/coder728391/pen/mMZOxB" TargetMode="External"/><Relationship Id="rId53" Type="http://schemas.openxmlformats.org/officeDocument/2006/relationships/hyperlink" Target="https://www.onlinespiele-sammlung.de/othello/othello-reversi-games/norvig/" TargetMode="External"/><Relationship Id="rId149" Type="http://schemas.openxmlformats.org/officeDocument/2006/relationships/hyperlink" Target="http://www.quickhack.net/flipout/demo/" TargetMode="External"/><Relationship Id="rId314" Type="http://schemas.openxmlformats.org/officeDocument/2006/relationships/hyperlink" Target="https://lazy-guy.github.io/reversi/index.html" TargetMode="External"/><Relationship Id="rId356" Type="http://schemas.openxmlformats.org/officeDocument/2006/relationships/hyperlink" Target="https://hewgill.com/othello/" TargetMode="External"/><Relationship Id="rId398" Type="http://schemas.openxmlformats.org/officeDocument/2006/relationships/hyperlink" Target="https://www.haxx.se/home/games/othello/index.shtml" TargetMode="External"/><Relationship Id="rId95" Type="http://schemas.openxmlformats.org/officeDocument/2006/relationships/hyperlink" Target="https://reversi.kkty.jp/" TargetMode="External"/><Relationship Id="rId160" Type="http://schemas.openxmlformats.org/officeDocument/2006/relationships/hyperlink" Target="http://www.quickhack.net/flipout/demo/" TargetMode="External"/><Relationship Id="rId216" Type="http://schemas.openxmlformats.org/officeDocument/2006/relationships/hyperlink" Target="https://www.enil.no/othello" TargetMode="External"/><Relationship Id="rId423" Type="http://schemas.openxmlformats.org/officeDocument/2006/relationships/hyperlink" Target="https://reversi.zone/" TargetMode="External"/><Relationship Id="rId258" Type="http://schemas.openxmlformats.org/officeDocument/2006/relationships/hyperlink" Target="http://www.interjeux.net/jeux/othello/index_fr.html" TargetMode="External"/><Relationship Id="rId465" Type="http://schemas.openxmlformats.org/officeDocument/2006/relationships/hyperlink" Target="https://ogeon.github.io/reversi/" TargetMode="External"/><Relationship Id="rId22" Type="http://schemas.openxmlformats.org/officeDocument/2006/relationships/hyperlink" Target="https://kana.github.io/othello-js/" TargetMode="External"/><Relationship Id="rId64" Type="http://schemas.openxmlformats.org/officeDocument/2006/relationships/hyperlink" Target="http://www.js-games.de/ger/games/othello/lx/play" TargetMode="External"/><Relationship Id="rId118" Type="http://schemas.openxmlformats.org/officeDocument/2006/relationships/hyperlink" Target="https://www.hanshq.net/files/othello/web/web_othello.html" TargetMode="External"/><Relationship Id="rId325" Type="http://schemas.openxmlformats.org/officeDocument/2006/relationships/hyperlink" Target="https://www.haxx.se/home/games/othello/index.shtml" TargetMode="External"/><Relationship Id="rId367" Type="http://schemas.openxmlformats.org/officeDocument/2006/relationships/hyperlink" Target="https://www.haxx.se/home/games/othello/index.shtml" TargetMode="External"/><Relationship Id="rId171" Type="http://schemas.openxmlformats.org/officeDocument/2006/relationships/hyperlink" Target="http://www.midnightbeach.com/jon/ReversiScript/" TargetMode="External"/><Relationship Id="rId227" Type="http://schemas.openxmlformats.org/officeDocument/2006/relationships/hyperlink" Target="http://www.quickhack.net/flipout/demo/" TargetMode="External"/><Relationship Id="rId269" Type="http://schemas.openxmlformats.org/officeDocument/2006/relationships/hyperlink" Target="https://www.gamecraft.de/reversi/index.htm" TargetMode="External"/><Relationship Id="rId434" Type="http://schemas.openxmlformats.org/officeDocument/2006/relationships/hyperlink" Target="https://reversi.zone/" TargetMode="External"/><Relationship Id="rId476" Type="http://schemas.openxmlformats.org/officeDocument/2006/relationships/hyperlink" Target="https://www.haxx.se/home/games/othello/index.shtml" TargetMode="External"/><Relationship Id="rId33" Type="http://schemas.openxmlformats.org/officeDocument/2006/relationships/hyperlink" Target="http://www.midnightbeach.com/jon/ReversiScript/" TargetMode="External"/><Relationship Id="rId129" Type="http://schemas.openxmlformats.org/officeDocument/2006/relationships/hyperlink" Target="https://www.hanshq.net/files/othello/web/web_othello.html" TargetMode="External"/><Relationship Id="rId280" Type="http://schemas.openxmlformats.org/officeDocument/2006/relationships/hyperlink" Target="https://codepen.io/coder728391/pen/mMZOxB" TargetMode="External"/><Relationship Id="rId336" Type="http://schemas.openxmlformats.org/officeDocument/2006/relationships/hyperlink" Target="https://www.gamecraft.de/reversi/index.htm" TargetMode="External"/><Relationship Id="rId75" Type="http://schemas.openxmlformats.org/officeDocument/2006/relationships/hyperlink" Target="https://www.eothello.com/" TargetMode="External"/><Relationship Id="rId140" Type="http://schemas.openxmlformats.org/officeDocument/2006/relationships/hyperlink" Target="http://www.midnightbeach.com/jon/ReversiScript/" TargetMode="External"/><Relationship Id="rId182" Type="http://schemas.openxmlformats.org/officeDocument/2006/relationships/hyperlink" Target="http://www.quickhack.net/flipout/demo/" TargetMode="External"/><Relationship Id="rId378" Type="http://schemas.openxmlformats.org/officeDocument/2006/relationships/hyperlink" Target="https://www.haxx.se/home/games/othello/index.shtml" TargetMode="External"/><Relationship Id="rId403" Type="http://schemas.openxmlformats.org/officeDocument/2006/relationships/hyperlink" Target="https://www.haxx.se/home/games/othello/index.shtml" TargetMode="External"/><Relationship Id="rId6" Type="http://schemas.openxmlformats.org/officeDocument/2006/relationships/hyperlink" Target="https://reversi.zone/" TargetMode="External"/><Relationship Id="rId238" Type="http://schemas.openxmlformats.org/officeDocument/2006/relationships/hyperlink" Target="https://lazy-guy.github.io/reversi/index.html" TargetMode="External"/><Relationship Id="rId445" Type="http://schemas.openxmlformats.org/officeDocument/2006/relationships/hyperlink" Target="https://www.hanshq.net/files/othello/web/web_othello.html" TargetMode="External"/><Relationship Id="rId487" Type="http://schemas.openxmlformats.org/officeDocument/2006/relationships/hyperlink" Target="https://www.haxx.se/home/games/othello/index.shtml" TargetMode="External"/><Relationship Id="rId291" Type="http://schemas.openxmlformats.org/officeDocument/2006/relationships/hyperlink" Target="http://www.aurochs.org/games/cowthello/" TargetMode="External"/><Relationship Id="rId305" Type="http://schemas.openxmlformats.org/officeDocument/2006/relationships/hyperlink" Target="https://www.haxx.se/home/games/othello/index.shtml" TargetMode="External"/><Relationship Id="rId347" Type="http://schemas.openxmlformats.org/officeDocument/2006/relationships/hyperlink" Target="https://www.haxx.se/home/games/othello/index.shtml" TargetMode="External"/><Relationship Id="rId44" Type="http://schemas.openxmlformats.org/officeDocument/2006/relationships/hyperlink" Target="https://kana.github.io/othello-js/" TargetMode="External"/><Relationship Id="rId86" Type="http://schemas.openxmlformats.org/officeDocument/2006/relationships/hyperlink" Target="http://www.quickhack.net/flipout/demo/" TargetMode="External"/><Relationship Id="rId151" Type="http://schemas.openxmlformats.org/officeDocument/2006/relationships/hyperlink" Target="http://www.quickhack.net/flipout/demo/" TargetMode="External"/><Relationship Id="rId389" Type="http://schemas.openxmlformats.org/officeDocument/2006/relationships/hyperlink" Target="https://hewgill.com/othello/" TargetMode="External"/><Relationship Id="rId193" Type="http://schemas.openxmlformats.org/officeDocument/2006/relationships/hyperlink" Target="https://www.hanshq.net/files/othello/web/web_othello.html" TargetMode="External"/><Relationship Id="rId207" Type="http://schemas.openxmlformats.org/officeDocument/2006/relationships/hyperlink" Target="http://www.js-games.de/ger/games/othello/lx/play" TargetMode="External"/><Relationship Id="rId249" Type="http://schemas.openxmlformats.org/officeDocument/2006/relationships/hyperlink" Target="http://www.js-games.de/ger/games/othello/lx/play" TargetMode="External"/><Relationship Id="rId414" Type="http://schemas.openxmlformats.org/officeDocument/2006/relationships/hyperlink" Target="https://www.enil.no/othello" TargetMode="External"/><Relationship Id="rId456" Type="http://schemas.openxmlformats.org/officeDocument/2006/relationships/hyperlink" Target="https://www.enil.no/othello" TargetMode="External"/><Relationship Id="rId13" Type="http://schemas.openxmlformats.org/officeDocument/2006/relationships/hyperlink" Target="https://cardgames.io/reversi/" TargetMode="External"/><Relationship Id="rId109" Type="http://schemas.openxmlformats.org/officeDocument/2006/relationships/hyperlink" Target="http://www.midnightbeach.com/jon/ReversiScript/" TargetMode="External"/><Relationship Id="rId260" Type="http://schemas.openxmlformats.org/officeDocument/2006/relationships/hyperlink" Target="https://www.mathsisfun.com/games/reversi.html" TargetMode="External"/><Relationship Id="rId316" Type="http://schemas.openxmlformats.org/officeDocument/2006/relationships/hyperlink" Target="https://www.gamecraft.de/reversi/index.htm" TargetMode="External"/><Relationship Id="rId55" Type="http://schemas.openxmlformats.org/officeDocument/2006/relationships/hyperlink" Target="https://www.onlinespiele-sammlung.de/othello/othello-reversi-games/norvig/" TargetMode="External"/><Relationship Id="rId97" Type="http://schemas.openxmlformats.org/officeDocument/2006/relationships/hyperlink" Target="https://kana.github.io/othello-js/" TargetMode="External"/><Relationship Id="rId120" Type="http://schemas.openxmlformats.org/officeDocument/2006/relationships/hyperlink" Target="https://www.hanshq.net/files/othello/web/web_othello.html" TargetMode="External"/><Relationship Id="rId358" Type="http://schemas.openxmlformats.org/officeDocument/2006/relationships/hyperlink" Target="https://www.hanshq.net/files/othello/web/web_othello.html" TargetMode="External"/><Relationship Id="rId162" Type="http://schemas.openxmlformats.org/officeDocument/2006/relationships/hyperlink" Target="http://www.midnightbeach.com/jon/ReversiScript/" TargetMode="External"/><Relationship Id="rId218" Type="http://schemas.openxmlformats.org/officeDocument/2006/relationships/hyperlink" Target="http://www.midnightbeach.com/jon/ReversiScript/" TargetMode="External"/><Relationship Id="rId425" Type="http://schemas.openxmlformats.org/officeDocument/2006/relationships/hyperlink" Target="https://www.hanshq.net/files/othello/web/web_othello.html" TargetMode="External"/><Relationship Id="rId467" Type="http://schemas.openxmlformats.org/officeDocument/2006/relationships/hyperlink" Target="http://www.quickhack.net/flipout/de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4DB4-9F63-4A27-9C22-6F2E974273F1}">
  <dimension ref="A1:V101"/>
  <sheetViews>
    <sheetView tabSelected="1" workbookViewId="0"/>
  </sheetViews>
  <sheetFormatPr baseColWidth="10" defaultRowHeight="15" x14ac:dyDescent="0.25"/>
  <cols>
    <col min="1" max="1" width="82.42578125" bestFit="1" customWidth="1"/>
    <col min="2" max="2" width="15.28515625" customWidth="1"/>
    <col min="3" max="3" width="89.140625" hidden="1" customWidth="1"/>
    <col min="4" max="4" width="6.5703125" customWidth="1"/>
    <col min="5" max="5" width="6.42578125" customWidth="1"/>
    <col min="6" max="6" width="5.7109375" customWidth="1"/>
    <col min="7" max="7" width="5.85546875" customWidth="1"/>
    <col min="8" max="8" width="5" customWidth="1"/>
    <col min="9" max="9" width="4.85546875" customWidth="1"/>
    <col min="10" max="10" width="6.28515625" customWidth="1"/>
    <col min="11" max="11" width="7.28515625" style="2" customWidth="1"/>
    <col min="12" max="12" width="42.5703125" style="2" bestFit="1" customWidth="1"/>
    <col min="13" max="13" width="2.7109375" style="2" customWidth="1"/>
    <col min="14" max="15" width="3.42578125" style="2" customWidth="1"/>
    <col min="16" max="17" width="3.28515625" style="2" customWidth="1"/>
    <col min="18" max="21" width="3.5703125" customWidth="1"/>
    <col min="22" max="22" width="236.140625" bestFit="1" customWidth="1"/>
  </cols>
  <sheetData>
    <row r="1" spans="1:22" x14ac:dyDescent="0.25">
      <c r="A1" s="6" t="s">
        <v>0</v>
      </c>
      <c r="B1" s="6" t="s">
        <v>4</v>
      </c>
      <c r="C1" s="6"/>
      <c r="D1" s="6" t="s">
        <v>98</v>
      </c>
      <c r="E1" s="6" t="s">
        <v>96</v>
      </c>
      <c r="F1" s="6" t="s">
        <v>97</v>
      </c>
      <c r="G1" s="6" t="s">
        <v>1</v>
      </c>
      <c r="H1" s="6" t="s">
        <v>2</v>
      </c>
      <c r="I1" s="6" t="s">
        <v>3</v>
      </c>
      <c r="J1" s="6" t="s">
        <v>107</v>
      </c>
      <c r="K1" s="7" t="s">
        <v>5</v>
      </c>
      <c r="L1" s="7" t="s">
        <v>204</v>
      </c>
      <c r="M1" s="7" t="s">
        <v>203</v>
      </c>
      <c r="N1" s="7" t="s">
        <v>189</v>
      </c>
      <c r="O1" s="7" t="s">
        <v>199</v>
      </c>
      <c r="P1" s="7" t="s">
        <v>202</v>
      </c>
      <c r="Q1" s="7" t="s">
        <v>201</v>
      </c>
      <c r="R1" s="7" t="s">
        <v>191</v>
      </c>
      <c r="S1" s="7" t="s">
        <v>244</v>
      </c>
      <c r="T1" s="7" t="s">
        <v>245</v>
      </c>
      <c r="U1" s="7" t="s">
        <v>271</v>
      </c>
      <c r="V1" s="7" t="s">
        <v>205</v>
      </c>
    </row>
    <row r="2" spans="1:22" x14ac:dyDescent="0.25">
      <c r="A2" t="s">
        <v>17</v>
      </c>
      <c r="B2">
        <v>8</v>
      </c>
      <c r="C2" t="str">
        <f>$A2&amp;"!"&amp;$B2</f>
        <v>https://www.enil.no/othello!8</v>
      </c>
      <c r="D2">
        <f>$E2+$F2</f>
        <v>53</v>
      </c>
      <c r="E2">
        <f>COUNTIFS(Games!$C:$C,$C2)</f>
        <v>28</v>
      </c>
      <c r="F2">
        <f>COUNTIFS(Games!$F:$F,$C2)</f>
        <v>25</v>
      </c>
      <c r="G2">
        <f>COUNTIFS(Games!$C:$C,$C2,Games!$Q:$Q,1)+COUNTIFS(Games!$F:$F,$C2,Games!$R:$R,1)</f>
        <v>45</v>
      </c>
      <c r="H2">
        <f>COUNTIFS(Games!$C:$C,$C2,Games!$Q:$Q,0.5)+COUNTIFS(Games!$F:$F,$C2,Games!$R:$R,0.5)</f>
        <v>0</v>
      </c>
      <c r="I2">
        <f>COUNTIFS(Games!$C:$C,$C2,Games!$Q:$Q,0)+COUNTIFS(Games!$F:$F,$C2,Games!$R:$R,0)</f>
        <v>8</v>
      </c>
      <c r="J2" cm="1">
        <f t="array" ref="J2">MAX(ROW(Games!$C:$C)*($C2=Games!$C:$C),ROW(Games!$F:$F)*($C2=Games!$F:$F))</f>
        <v>764</v>
      </c>
      <c r="K2" s="2" cm="1">
        <f t="array" aca="1" ref="K2" ca="1">IF($J2&gt;0,IF(INDEX(Games!$C:$C,$J2)=$C2,INDEX(Games!$S:$S,$J2),INDEX(Games!$T:$T,$J2)),1000)</f>
        <v>1345.8237774895376</v>
      </c>
      <c r="L2" s="2" t="s">
        <v>203</v>
      </c>
      <c r="M2" s="2" t="s">
        <v>200</v>
      </c>
      <c r="V2" t="str">
        <f ca="1">"&lt;tr&gt;&lt;td&gt;&lt;img src='/img/othello/"&amp;SUBSTITUTE($L2,"/","_")&amp;".png' alt='"&amp;$L2&amp;"' title='Zoom' width=21 height=38&gt;&lt;a href='"&amp;$A2&amp;"' target=_blank&gt;"&amp;$L2&amp;"&lt;/a&gt;"&amp;IF($B2&lt;&gt;""," ("&amp;$B2&amp;")","")&amp;"&lt;/td&gt;&lt;td&gt;"&amp;ROUND($K2,0)&amp;"&lt;/td&gt;&lt;td&gt;"&amp;$G2&amp;"&lt;/td&gt;&lt;td&gt;"&amp;H2&amp;"&lt;/td&gt;&lt;td&gt;"&amp;$I2&amp;"&lt;/td&gt;&lt;td&gt;"&amp;IF($M2&lt;&gt;"","(&lt;a href=#a&gt;a&lt;/a&gt;) ","")&amp;IF($N2&lt;&gt;"","(&lt;a href=#b&gt;b&lt;/a&gt;) ","")&amp;IF($O2&lt;&gt;"","(&lt;a href=#c&gt;c&lt;/a&gt;) ","")&amp;IF($P2&lt;&gt;"","(&lt;a href=#d&gt;d&lt;/a&gt;) ","")&amp;IF($Q2&lt;&gt;"","(&lt;a href=#e&gt;e&lt;/a&gt;) ","")&amp;IF($R2&lt;&gt;"","(&lt;a href=#f&gt;f&lt;/a&gt;) ","")&amp;IF($S2&lt;&gt;"","(&lt;a href=#g&gt;g&lt;/a&gt;) ","")&amp;IF($T2&lt;&gt;"","(&lt;a href=#h&gt;h&lt;/a&gt;) ","")&amp;IF($U2&lt;&gt;"","(&lt;a href=#i&gt;i&lt;/a&gt;) ","")&amp;"&lt;/td&gt;&lt;/tr&gt;"</f>
        <v>&lt;tr&gt;&lt;td&gt;&lt;img src='/img/othello/enil.no.png' alt='enil.no' title='Zoom' width=21 height=38&gt;&lt;a href='https://www.enil.no/othello' target=_blank&gt;enil.no&lt;/a&gt; (8)&lt;/td&gt;&lt;td&gt;1346&lt;/td&gt;&lt;td&gt;45&lt;/td&gt;&lt;td&gt;0&lt;/td&gt;&lt;td&gt;8&lt;/td&gt;&lt;td&gt;(&lt;a href=#a&gt;a&lt;/a&gt;) &lt;/td&gt;&lt;/tr&gt;</v>
      </c>
    </row>
    <row r="3" spans="1:22" x14ac:dyDescent="0.25">
      <c r="A3" t="s">
        <v>253</v>
      </c>
      <c r="B3" t="s">
        <v>267</v>
      </c>
      <c r="C3" t="str">
        <f>$A3&amp;"!"&amp;$B3</f>
        <v>https://www.haxx.se/home/games/othello/index.shtml!Master</v>
      </c>
      <c r="D3">
        <f>$E3+$F3</f>
        <v>55</v>
      </c>
      <c r="E3">
        <f>COUNTIFS(Games!$C:$C,$C3)</f>
        <v>25</v>
      </c>
      <c r="F3">
        <f>COUNTIFS(Games!$F:$F,$C3)</f>
        <v>30</v>
      </c>
      <c r="G3">
        <f>COUNTIFS(Games!$C:$C,$C3,Games!$Q:$Q,1)+COUNTIFS(Games!$F:$F,$C3,Games!$R:$R,1)</f>
        <v>48</v>
      </c>
      <c r="H3">
        <f>COUNTIFS(Games!$C:$C,$C3,Games!$Q:$Q,0.5)+COUNTIFS(Games!$F:$F,$C3,Games!$R:$R,0.5)</f>
        <v>0</v>
      </c>
      <c r="I3">
        <f>COUNTIFS(Games!$C:$C,$C3,Games!$Q:$Q,0)+COUNTIFS(Games!$F:$F,$C3,Games!$R:$R,0)</f>
        <v>7</v>
      </c>
      <c r="J3" cm="1">
        <f t="array" ref="J3">MAX(ROW(Games!$C:$C)*($C3=Games!$C:$C),ROW(Games!$F:$F)*($C3=Games!$F:$F))</f>
        <v>764</v>
      </c>
      <c r="K3" s="2" cm="1">
        <f t="array" aca="1" ref="K3" ca="1">IF($J3&gt;0,IF(INDEX(Games!$C:$C,$J3)=$C3,INDEX(Games!$S:$S,$J3),INDEX(Games!$T:$T,$J3)),1000)</f>
        <v>1314.3071927972926</v>
      </c>
      <c r="L3" s="2" t="s">
        <v>254</v>
      </c>
      <c r="U3" t="s">
        <v>200</v>
      </c>
      <c r="V3" t="str">
        <f ca="1">"&lt;tr&gt;&lt;td&gt;&lt;img src='/img/othello/"&amp;SUBSTITUTE($L3,"/","_")&amp;".png' alt='"&amp;$L3&amp;"' title='Zoom' width=21 height=38&gt;&lt;a href='"&amp;$A3&amp;"' target=_blank&gt;"&amp;$L3&amp;"&lt;/a&gt;"&amp;IF($B3&lt;&gt;""," ("&amp;$B3&amp;")","")&amp;"&lt;/td&gt;&lt;td&gt;"&amp;ROUND($K3,0)&amp;"&lt;/td&gt;&lt;td&gt;"&amp;$G3&amp;"&lt;/td&gt;&lt;td&gt;"&amp;H3&amp;"&lt;/td&gt;&lt;td&gt;"&amp;$I3&amp;"&lt;/td&gt;&lt;td&gt;"&amp;IF($M3&lt;&gt;"","(&lt;a href=#a&gt;a&lt;/a&gt;) ","")&amp;IF($N3&lt;&gt;"","(&lt;a href=#b&gt;b&lt;/a&gt;) ","")&amp;IF($O3&lt;&gt;"","(&lt;a href=#c&gt;c&lt;/a&gt;) ","")&amp;IF($P3&lt;&gt;"","(&lt;a href=#d&gt;d&lt;/a&gt;) ","")&amp;IF($Q3&lt;&gt;"","(&lt;a href=#e&gt;e&lt;/a&gt;) ","")&amp;IF($R3&lt;&gt;"","(&lt;a href=#f&gt;f&lt;/a&gt;) ","")&amp;IF($S3&lt;&gt;"","(&lt;a href=#g&gt;g&lt;/a&gt;) ","")&amp;IF($T3&lt;&gt;"","(&lt;a href=#h&gt;h&lt;/a&gt;) ","")&amp;IF($U3&lt;&gt;"","(&lt;a href=#i&gt;i&lt;/a&gt;) ","")&amp;"&lt;/td&gt;&lt;/tr&gt;"</f>
        <v>&lt;tr&gt;&lt;td&gt;&lt;img src='/img/othello/haxx.se.png' alt='haxx.se' title='Zoom' width=21 height=38&gt;&lt;a href='https://www.haxx.se/home/games/othello/index.shtml' target=_blank&gt;haxx.se&lt;/a&gt; (Master)&lt;/td&gt;&lt;td&gt;1314&lt;/td&gt;&lt;td&gt;48&lt;/td&gt;&lt;td&gt;0&lt;/td&gt;&lt;td&gt;7&lt;/td&gt;&lt;td&gt;(&lt;a href=#i&gt;i&lt;/a&gt;) &lt;/td&gt;&lt;/tr&gt;</v>
      </c>
    </row>
    <row r="4" spans="1:22" x14ac:dyDescent="0.25">
      <c r="A4" t="s">
        <v>194</v>
      </c>
      <c r="C4" t="str">
        <f>$A4&amp;"!"&amp;$B4</f>
        <v>https://www.hanshq.net/files/othello/web/web_othello.html!</v>
      </c>
      <c r="D4">
        <f>$E4+$F4</f>
        <v>40</v>
      </c>
      <c r="E4">
        <f>COUNTIFS(Games!$C:$C,$C4)</f>
        <v>0</v>
      </c>
      <c r="F4">
        <f>COUNTIFS(Games!$F:$F,$C4)</f>
        <v>40</v>
      </c>
      <c r="G4">
        <f>COUNTIFS(Games!$C:$C,$C4,Games!$Q:$Q,1)+COUNTIFS(Games!$F:$F,$C4,Games!$R:$R,1)</f>
        <v>34</v>
      </c>
      <c r="H4">
        <f>COUNTIFS(Games!$C:$C,$C4,Games!$Q:$Q,0.5)+COUNTIFS(Games!$F:$F,$C4,Games!$R:$R,0.5)</f>
        <v>0</v>
      </c>
      <c r="I4">
        <f>COUNTIFS(Games!$C:$C,$C4,Games!$Q:$Q,0)+COUNTIFS(Games!$F:$F,$C4,Games!$R:$R,0)</f>
        <v>6</v>
      </c>
      <c r="J4" cm="1">
        <f t="array" ref="J4">MAX(ROW(Games!$C:$C)*($C4=Games!$C:$C),ROW(Games!$F:$F)*($C4=Games!$F:$F))</f>
        <v>745</v>
      </c>
      <c r="K4" s="2" cm="1">
        <f t="array" aca="1" ref="K4" ca="1">IF($J4&gt;0,IF(INDEX(Games!$C:$C,$J4)=$C4,INDEX(Games!$S:$S,$J4),INDEX(Games!$T:$T,$J4)),1000)</f>
        <v>1294.6398815572247</v>
      </c>
      <c r="L4" s="2" t="s">
        <v>207</v>
      </c>
      <c r="N4" s="2" t="s">
        <v>200</v>
      </c>
      <c r="P4" s="2" t="s">
        <v>200</v>
      </c>
      <c r="R4" t="s">
        <v>200</v>
      </c>
      <c r="V4" t="str">
        <f ca="1">"&lt;tr&gt;&lt;td&gt;&lt;img src='/img/othello/"&amp;SUBSTITUTE($L4,"/","_")&amp;".png' alt='"&amp;$L4&amp;"' title='Zoom' width=21 height=38&gt;&lt;a href='"&amp;$A4&amp;"' target=_blank&gt;"&amp;$L4&amp;"&lt;/a&gt;"&amp;IF($B4&lt;&gt;""," ("&amp;$B4&amp;")","")&amp;"&lt;/td&gt;&lt;td&gt;"&amp;ROUND($K4,0)&amp;"&lt;/td&gt;&lt;td&gt;"&amp;$G4&amp;"&lt;/td&gt;&lt;td&gt;"&amp;H4&amp;"&lt;/td&gt;&lt;td&gt;"&amp;$I4&amp;"&lt;/td&gt;&lt;td&gt;"&amp;IF($M4&lt;&gt;"","(&lt;a href=#a&gt;a&lt;/a&gt;) ","")&amp;IF($N4&lt;&gt;"","(&lt;a href=#b&gt;b&lt;/a&gt;) ","")&amp;IF($O4&lt;&gt;"","(&lt;a href=#c&gt;c&lt;/a&gt;) ","")&amp;IF($P4&lt;&gt;"","(&lt;a href=#d&gt;d&lt;/a&gt;) ","")&amp;IF($Q4&lt;&gt;"","(&lt;a href=#e&gt;e&lt;/a&gt;) ","")&amp;IF($R4&lt;&gt;"","(&lt;a href=#f&gt;f&lt;/a&gt;) ","")&amp;IF($S4&lt;&gt;"","(&lt;a href=#g&gt;g&lt;/a&gt;) ","")&amp;IF($T4&lt;&gt;"","(&lt;a href=#h&gt;h&lt;/a&gt;) ","")&amp;IF($U4&lt;&gt;"","(&lt;a href=#i&gt;i&lt;/a&gt;) ","")&amp;"&lt;/td&gt;&lt;/tr&gt;"</f>
        <v>&lt;tr&gt;&lt;td&gt;&lt;img src='/img/othello/hanshq.net.png' alt='hanshq.net' title='Zoom' width=21 height=38&gt;&lt;a href='https://www.hanshq.net/files/othello/web/web_othello.html' target=_blank&gt;hanshq.net&lt;/a&gt;&lt;/td&gt;&lt;td&gt;1295&lt;/td&gt;&lt;td&gt;34&lt;/td&gt;&lt;td&gt;0&lt;/td&gt;&lt;td&gt;6&lt;/td&gt;&lt;td&gt;(&lt;a href=#b&gt;b&lt;/a&gt;) (&lt;a href=#d&gt;d&lt;/a&gt;) (&lt;a href=#f&gt;f&lt;/a&gt;) &lt;/td&gt;&lt;/tr&gt;</v>
      </c>
    </row>
    <row r="5" spans="1:22" x14ac:dyDescent="0.25">
      <c r="A5" t="s">
        <v>275</v>
      </c>
      <c r="C5" t="str">
        <f>$A5&amp;"!"&amp;$B5</f>
        <v>https://www.hanshq.net/files/othello/web/web_othello2.html!</v>
      </c>
      <c r="D5">
        <f>$E5+$F5</f>
        <v>26</v>
      </c>
      <c r="E5">
        <f>COUNTIFS(Games!$C:$C,$C5)</f>
        <v>26</v>
      </c>
      <c r="F5">
        <f>COUNTIFS(Games!$F:$F,$C5)</f>
        <v>0</v>
      </c>
      <c r="G5">
        <f>COUNTIFS(Games!$C:$C,$C5,Games!$Q:$Q,1)+COUNTIFS(Games!$F:$F,$C5,Games!$R:$R,1)</f>
        <v>20</v>
      </c>
      <c r="H5">
        <f>COUNTIFS(Games!$C:$C,$C5,Games!$Q:$Q,0.5)+COUNTIFS(Games!$F:$F,$C5,Games!$R:$R,0.5)</f>
        <v>0</v>
      </c>
      <c r="I5">
        <f>COUNTIFS(Games!$C:$C,$C5,Games!$Q:$Q,0)+COUNTIFS(Games!$F:$F,$C5,Games!$R:$R,0)</f>
        <v>6</v>
      </c>
      <c r="J5" cm="1">
        <f t="array" ref="J5">MAX(ROW(Games!$C:$C)*($C5=Games!$C:$C),ROW(Games!$F:$F)*($C5=Games!$F:$F))</f>
        <v>759</v>
      </c>
      <c r="K5" s="2" cm="1">
        <f t="array" aca="1" ref="K5" ca="1">IF($J5&gt;0,IF(INDEX(Games!$C:$C,$J5)=$C5,INDEX(Games!$S:$S,$J5),INDEX(Games!$T:$T,$J5)),1000)</f>
        <v>1266.7535494217011</v>
      </c>
      <c r="L5" s="2" t="s">
        <v>207</v>
      </c>
      <c r="N5" s="2" t="s">
        <v>200</v>
      </c>
      <c r="Q5" s="2" t="s">
        <v>200</v>
      </c>
      <c r="R5" t="s">
        <v>200</v>
      </c>
      <c r="V5" t="str">
        <f ca="1">"&lt;tr&gt;&lt;td&gt;&lt;img src='/img/othello/"&amp;SUBSTITUTE($L5,"/","_")&amp;".png' alt='"&amp;$L5&amp;"' title='Zoom' width=21 height=38&gt;&lt;a href='"&amp;$A5&amp;"' target=_blank&gt;"&amp;$L5&amp;"&lt;/a&gt;"&amp;IF($B5&lt;&gt;""," ("&amp;$B5&amp;")","")&amp;"&lt;/td&gt;&lt;td&gt;"&amp;ROUND($K5,0)&amp;"&lt;/td&gt;&lt;td&gt;"&amp;$G5&amp;"&lt;/td&gt;&lt;td&gt;"&amp;H5&amp;"&lt;/td&gt;&lt;td&gt;"&amp;$I5&amp;"&lt;/td&gt;&lt;td&gt;"&amp;IF($M5&lt;&gt;"","(&lt;a href=#a&gt;a&lt;/a&gt;) ","")&amp;IF($N5&lt;&gt;"","(&lt;a href=#b&gt;b&lt;/a&gt;) ","")&amp;IF($O5&lt;&gt;"","(&lt;a href=#c&gt;c&lt;/a&gt;) ","")&amp;IF($P5&lt;&gt;"","(&lt;a href=#d&gt;d&lt;/a&gt;) ","")&amp;IF($Q5&lt;&gt;"","(&lt;a href=#e&gt;e&lt;/a&gt;) ","")&amp;IF($R5&lt;&gt;"","(&lt;a href=#f&gt;f&lt;/a&gt;) ","")&amp;IF($S5&lt;&gt;"","(&lt;a href=#g&gt;g&lt;/a&gt;) ","")&amp;IF($T5&lt;&gt;"","(&lt;a href=#h&gt;h&lt;/a&gt;) ","")&amp;IF($U5&lt;&gt;"","(&lt;a href=#i&gt;i&lt;/a&gt;) ","")&amp;"&lt;/td&gt;&lt;/tr&gt;"</f>
        <v>&lt;tr&gt;&lt;td&gt;&lt;img src='/img/othello/hanshq.net.png' alt='hanshq.net' title='Zoom' width=21 height=38&gt;&lt;a href='https://www.hanshq.net/files/othello/web/web_othello2.html' target=_blank&gt;hanshq.net&lt;/a&gt;&lt;/td&gt;&lt;td&gt;1267&lt;/td&gt;&lt;td&gt;20&lt;/td&gt;&lt;td&gt;0&lt;/td&gt;&lt;td&gt;6&lt;/td&gt;&lt;td&gt;(&lt;a href=#b&gt;b&lt;/a&gt;) (&lt;a href=#e&gt;e&lt;/a&gt;) (&lt;a href=#f&gt;f&lt;/a&gt;) &lt;/td&gt;&lt;/tr&gt;</v>
      </c>
    </row>
    <row r="6" spans="1:22" x14ac:dyDescent="0.25">
      <c r="A6" t="s">
        <v>17</v>
      </c>
      <c r="B6">
        <v>5</v>
      </c>
      <c r="C6" t="str">
        <f>$A6&amp;"!"&amp;$B6</f>
        <v>https://www.enil.no/othello!5</v>
      </c>
      <c r="D6">
        <f>$E6+$F6</f>
        <v>46</v>
      </c>
      <c r="E6">
        <f>COUNTIFS(Games!$C:$C,$C6)</f>
        <v>28</v>
      </c>
      <c r="F6">
        <f>COUNTIFS(Games!$F:$F,$C6)</f>
        <v>18</v>
      </c>
      <c r="G6">
        <f>COUNTIFS(Games!$C:$C,$C6,Games!$Q:$Q,1)+COUNTIFS(Games!$F:$F,$C6,Games!$R:$R,1)</f>
        <v>30</v>
      </c>
      <c r="H6">
        <f>COUNTIFS(Games!$C:$C,$C6,Games!$Q:$Q,0.5)+COUNTIFS(Games!$F:$F,$C6,Games!$R:$R,0.5)</f>
        <v>2</v>
      </c>
      <c r="I6">
        <f>COUNTIFS(Games!$C:$C,$C6,Games!$Q:$Q,0)+COUNTIFS(Games!$F:$F,$C6,Games!$R:$R,0)</f>
        <v>14</v>
      </c>
      <c r="J6" cm="1">
        <f t="array" ref="J6">MAX(ROW(Games!$C:$C)*($C6=Games!$C:$C),ROW(Games!$F:$F)*($C6=Games!$F:$F))</f>
        <v>746</v>
      </c>
      <c r="K6" s="2" cm="1">
        <f t="array" aca="1" ref="K6" ca="1">IF($J6&gt;0,IF(INDEX(Games!$C:$C,$J6)=$C6,INDEX(Games!$S:$S,$J6),INDEX(Games!$T:$T,$J6)),1000)</f>
        <v>1187.9989124570718</v>
      </c>
      <c r="L6" s="2" t="s">
        <v>203</v>
      </c>
      <c r="M6" s="2" t="s">
        <v>200</v>
      </c>
      <c r="V6" t="str">
        <f ca="1">"&lt;tr&gt;&lt;td&gt;&lt;img src='/img/othello/"&amp;SUBSTITUTE($L6,"/","_")&amp;".png' alt='"&amp;$L6&amp;"' title='Zoom' width=21 height=38&gt;&lt;a href='"&amp;$A6&amp;"' target=_blank&gt;"&amp;$L6&amp;"&lt;/a&gt;"&amp;IF($B6&lt;&gt;""," ("&amp;$B6&amp;")","")&amp;"&lt;/td&gt;&lt;td&gt;"&amp;ROUND($K6,0)&amp;"&lt;/td&gt;&lt;td&gt;"&amp;$G6&amp;"&lt;/td&gt;&lt;td&gt;"&amp;H6&amp;"&lt;/td&gt;&lt;td&gt;"&amp;$I6&amp;"&lt;/td&gt;&lt;td&gt;"&amp;IF($M6&lt;&gt;"","(&lt;a href=#a&gt;a&lt;/a&gt;) ","")&amp;IF($N6&lt;&gt;"","(&lt;a href=#b&gt;b&lt;/a&gt;) ","")&amp;IF($O6&lt;&gt;"","(&lt;a href=#c&gt;c&lt;/a&gt;) ","")&amp;IF($P6&lt;&gt;"","(&lt;a href=#d&gt;d&lt;/a&gt;) ","")&amp;IF($Q6&lt;&gt;"","(&lt;a href=#e&gt;e&lt;/a&gt;) ","")&amp;IF($R6&lt;&gt;"","(&lt;a href=#f&gt;f&lt;/a&gt;) ","")&amp;IF($S6&lt;&gt;"","(&lt;a href=#g&gt;g&lt;/a&gt;) ","")&amp;IF($T6&lt;&gt;"","(&lt;a href=#h&gt;h&lt;/a&gt;) ","")&amp;IF($U6&lt;&gt;"","(&lt;a href=#i&gt;i&lt;/a&gt;) ","")&amp;"&lt;/td&gt;&lt;/tr&gt;"</f>
        <v>&lt;tr&gt;&lt;td&gt;&lt;img src='/img/othello/enil.no.png' alt='enil.no' title='Zoom' width=21 height=38&gt;&lt;a href='https://www.enil.no/othello' target=_blank&gt;enil.no&lt;/a&gt; (5)&lt;/td&gt;&lt;td&gt;1188&lt;/td&gt;&lt;td&gt;30&lt;/td&gt;&lt;td&gt;2&lt;/td&gt;&lt;td&gt;14&lt;/td&gt;&lt;td&gt;(&lt;a href=#a&gt;a&lt;/a&gt;) &lt;/td&gt;&lt;/tr&gt;</v>
      </c>
    </row>
    <row r="7" spans="1:22" x14ac:dyDescent="0.25">
      <c r="A7" t="s">
        <v>253</v>
      </c>
      <c r="B7" t="s">
        <v>114</v>
      </c>
      <c r="C7" t="str">
        <f>$A7&amp;"!"&amp;$B7</f>
        <v>https://www.haxx.se/home/games/othello/index.shtml!Expert</v>
      </c>
      <c r="D7">
        <f>$E7+$F7</f>
        <v>49</v>
      </c>
      <c r="E7">
        <f>COUNTIFS(Games!$C:$C,$C7)</f>
        <v>27</v>
      </c>
      <c r="F7">
        <f>COUNTIFS(Games!$F:$F,$C7)</f>
        <v>22</v>
      </c>
      <c r="G7">
        <f>COUNTIFS(Games!$C:$C,$C7,Games!$Q:$Q,1)+COUNTIFS(Games!$F:$F,$C7,Games!$R:$R,1)</f>
        <v>33</v>
      </c>
      <c r="H7">
        <f>COUNTIFS(Games!$C:$C,$C7,Games!$Q:$Q,0.5)+COUNTIFS(Games!$F:$F,$C7,Games!$R:$R,0.5)</f>
        <v>0</v>
      </c>
      <c r="I7">
        <f>COUNTIFS(Games!$C:$C,$C7,Games!$Q:$Q,0)+COUNTIFS(Games!$F:$F,$C7,Games!$R:$R,0)</f>
        <v>16</v>
      </c>
      <c r="J7" cm="1">
        <f t="array" ref="J7">MAX(ROW(Games!$C:$C)*($C7=Games!$C:$C),ROW(Games!$F:$F)*($C7=Games!$F:$F))</f>
        <v>747</v>
      </c>
      <c r="K7" s="2" cm="1">
        <f t="array" aca="1" ref="K7" ca="1">IF($J7&gt;0,IF(INDEX(Games!$C:$C,$J7)=$C7,INDEX(Games!$S:$S,$J7),INDEX(Games!$T:$T,$J7)),1000)</f>
        <v>1150.6542566494766</v>
      </c>
      <c r="L7" s="2" t="s">
        <v>254</v>
      </c>
      <c r="U7" t="s">
        <v>200</v>
      </c>
      <c r="V7" t="str">
        <f ca="1">"&lt;tr&gt;&lt;td&gt;&lt;img src='/img/othello/"&amp;SUBSTITUTE($L7,"/","_")&amp;".png' alt='"&amp;$L7&amp;"' title='Zoom' width=21 height=38&gt;&lt;a href='"&amp;$A7&amp;"' target=_blank&gt;"&amp;$L7&amp;"&lt;/a&gt;"&amp;IF($B7&lt;&gt;""," ("&amp;$B7&amp;")","")&amp;"&lt;/td&gt;&lt;td&gt;"&amp;ROUND($K7,0)&amp;"&lt;/td&gt;&lt;td&gt;"&amp;$G7&amp;"&lt;/td&gt;&lt;td&gt;"&amp;H7&amp;"&lt;/td&gt;&lt;td&gt;"&amp;$I7&amp;"&lt;/td&gt;&lt;td&gt;"&amp;IF($M7&lt;&gt;"","(&lt;a href=#a&gt;a&lt;/a&gt;) ","")&amp;IF($N7&lt;&gt;"","(&lt;a href=#b&gt;b&lt;/a&gt;) ","")&amp;IF($O7&lt;&gt;"","(&lt;a href=#c&gt;c&lt;/a&gt;) ","")&amp;IF($P7&lt;&gt;"","(&lt;a href=#d&gt;d&lt;/a&gt;) ","")&amp;IF($Q7&lt;&gt;"","(&lt;a href=#e&gt;e&lt;/a&gt;) ","")&amp;IF($R7&lt;&gt;"","(&lt;a href=#f&gt;f&lt;/a&gt;) ","")&amp;IF($S7&lt;&gt;"","(&lt;a href=#g&gt;g&lt;/a&gt;) ","")&amp;IF($T7&lt;&gt;"","(&lt;a href=#h&gt;h&lt;/a&gt;) ","")&amp;IF($U7&lt;&gt;"","(&lt;a href=#i&gt;i&lt;/a&gt;) ","")&amp;"&lt;/td&gt;&lt;/tr&gt;"</f>
        <v>&lt;tr&gt;&lt;td&gt;&lt;img src='/img/othello/haxx.se.png' alt='haxx.se' title='Zoom' width=21 height=38&gt;&lt;a href='https://www.haxx.se/home/games/othello/index.shtml' target=_blank&gt;haxx.se&lt;/a&gt; (Expert)&lt;/td&gt;&lt;td&gt;1151&lt;/td&gt;&lt;td&gt;33&lt;/td&gt;&lt;td&gt;0&lt;/td&gt;&lt;td&gt;16&lt;/td&gt;&lt;td&gt;(&lt;a href=#i&gt;i&lt;/a&gt;) &lt;/td&gt;&lt;/tr&gt;</v>
      </c>
    </row>
    <row r="8" spans="1:22" x14ac:dyDescent="0.25">
      <c r="A8" t="s">
        <v>17</v>
      </c>
      <c r="B8">
        <v>3</v>
      </c>
      <c r="C8" t="str">
        <f>$A8&amp;"!"&amp;$B8</f>
        <v>https://www.enil.no/othello!3</v>
      </c>
      <c r="D8">
        <f>$E8+$F8</f>
        <v>54</v>
      </c>
      <c r="E8">
        <f>COUNTIFS(Games!$C:$C,$C8)</f>
        <v>34</v>
      </c>
      <c r="F8">
        <f>COUNTIFS(Games!$F:$F,$C8)</f>
        <v>20</v>
      </c>
      <c r="G8">
        <f>COUNTIFS(Games!$C:$C,$C8,Games!$Q:$Q,1)+COUNTIFS(Games!$F:$F,$C8,Games!$R:$R,1)</f>
        <v>34</v>
      </c>
      <c r="H8">
        <f>COUNTIFS(Games!$C:$C,$C8,Games!$Q:$Q,0.5)+COUNTIFS(Games!$F:$F,$C8,Games!$R:$R,0.5)</f>
        <v>0</v>
      </c>
      <c r="I8">
        <f>COUNTIFS(Games!$C:$C,$C8,Games!$Q:$Q,0)+COUNTIFS(Games!$F:$F,$C8,Games!$R:$R,0)</f>
        <v>20</v>
      </c>
      <c r="J8" cm="1">
        <f t="array" ref="J8">MAX(ROW(Games!$C:$C)*($C8=Games!$C:$C),ROW(Games!$F:$F)*($C8=Games!$F:$F))</f>
        <v>748</v>
      </c>
      <c r="K8" s="2" cm="1">
        <f t="array" aca="1" ref="K8" ca="1">IF($J8&gt;0,IF(INDEX(Games!$C:$C,$J8)=$C8,INDEX(Games!$S:$S,$J8),INDEX(Games!$T:$T,$J8)),1000)</f>
        <v>1139.9152471216091</v>
      </c>
      <c r="L8" s="2" t="s">
        <v>203</v>
      </c>
      <c r="M8" s="2" t="s">
        <v>200</v>
      </c>
      <c r="V8" t="str">
        <f ca="1">"&lt;tr&gt;&lt;td&gt;&lt;img src='/img/othello/"&amp;SUBSTITUTE($L8,"/","_")&amp;".png' alt='"&amp;$L8&amp;"' title='Zoom' width=21 height=38&gt;&lt;a href='"&amp;$A8&amp;"' target=_blank&gt;"&amp;$L8&amp;"&lt;/a&gt;"&amp;IF($B8&lt;&gt;""," ("&amp;$B8&amp;")","")&amp;"&lt;/td&gt;&lt;td&gt;"&amp;ROUND($K8,0)&amp;"&lt;/td&gt;&lt;td&gt;"&amp;$G8&amp;"&lt;/td&gt;&lt;td&gt;"&amp;H8&amp;"&lt;/td&gt;&lt;td&gt;"&amp;$I8&amp;"&lt;/td&gt;&lt;td&gt;"&amp;IF($M8&lt;&gt;"","(&lt;a href=#a&gt;a&lt;/a&gt;) ","")&amp;IF($N8&lt;&gt;"","(&lt;a href=#b&gt;b&lt;/a&gt;) ","")&amp;IF($O8&lt;&gt;"","(&lt;a href=#c&gt;c&lt;/a&gt;) ","")&amp;IF($P8&lt;&gt;"","(&lt;a href=#d&gt;d&lt;/a&gt;) ","")&amp;IF($Q8&lt;&gt;"","(&lt;a href=#e&gt;e&lt;/a&gt;) ","")&amp;IF($R8&lt;&gt;"","(&lt;a href=#f&gt;f&lt;/a&gt;) ","")&amp;IF($S8&lt;&gt;"","(&lt;a href=#g&gt;g&lt;/a&gt;) ","")&amp;IF($T8&lt;&gt;"","(&lt;a href=#h&gt;h&lt;/a&gt;) ","")&amp;IF($U8&lt;&gt;"","(&lt;a href=#i&gt;i&lt;/a&gt;) ","")&amp;"&lt;/td&gt;&lt;/tr&gt;"</f>
        <v>&lt;tr&gt;&lt;td&gt;&lt;img src='/img/othello/enil.no.png' alt='enil.no' title='Zoom' width=21 height=38&gt;&lt;a href='https://www.enil.no/othello' target=_blank&gt;enil.no&lt;/a&gt; (3)&lt;/td&gt;&lt;td&gt;1140&lt;/td&gt;&lt;td&gt;34&lt;/td&gt;&lt;td&gt;0&lt;/td&gt;&lt;td&gt;20&lt;/td&gt;&lt;td&gt;(&lt;a href=#a&gt;a&lt;/a&gt;) &lt;/td&gt;&lt;/tr&gt;</v>
      </c>
    </row>
    <row r="9" spans="1:22" x14ac:dyDescent="0.25">
      <c r="A9" t="s">
        <v>243</v>
      </c>
      <c r="B9">
        <v>5</v>
      </c>
      <c r="C9" t="str">
        <f>$A9&amp;"!"&amp;$B9</f>
        <v>https://www.retrogames.cz/play_052-NES.php?emulator=retrocc!5</v>
      </c>
      <c r="D9">
        <f>$E9+$F9</f>
        <v>19</v>
      </c>
      <c r="E9">
        <f>COUNTIFS(Games!$C:$C,$C9)</f>
        <v>14</v>
      </c>
      <c r="F9">
        <f>COUNTIFS(Games!$F:$F,$C9)</f>
        <v>5</v>
      </c>
      <c r="G9">
        <f>COUNTIFS(Games!$C:$C,$C9,Games!$Q:$Q,1)+COUNTIFS(Games!$F:$F,$C9,Games!$R:$R,1)</f>
        <v>12</v>
      </c>
      <c r="H9">
        <f>COUNTIFS(Games!$C:$C,$C9,Games!$Q:$Q,0.5)+COUNTIFS(Games!$F:$F,$C9,Games!$R:$R,0.5)</f>
        <v>0</v>
      </c>
      <c r="I9">
        <f>COUNTIFS(Games!$C:$C,$C9,Games!$Q:$Q,0)+COUNTIFS(Games!$F:$F,$C9,Games!$R:$R,0)</f>
        <v>7</v>
      </c>
      <c r="J9" cm="1">
        <f t="array" ref="J9">MAX(ROW(Games!$C:$C)*($C9=Games!$C:$C),ROW(Games!$F:$F)*($C9=Games!$F:$F))</f>
        <v>753</v>
      </c>
      <c r="K9" s="2" cm="1">
        <f t="array" aca="1" ref="K9" ca="1">IF($J9&gt;0,IF(INDEX(Games!$C:$C,$J9)=$C9,INDEX(Games!$S:$S,$J9),INDEX(Games!$T:$T,$J9)),1000)</f>
        <v>1131.716412220441</v>
      </c>
      <c r="L9" t="s">
        <v>242</v>
      </c>
      <c r="R9" t="s">
        <v>200</v>
      </c>
      <c r="S9" t="s">
        <v>200</v>
      </c>
      <c r="V9" t="str">
        <f ca="1">"&lt;tr&gt;&lt;td&gt;&lt;img src='/img/othello/"&amp;SUBSTITUTE($L9,"/","_")&amp;".png' alt='"&amp;$L9&amp;"' title='Zoom' width=21 height=38&gt;&lt;a href='"&amp;$A9&amp;"' target=_blank&gt;"&amp;$L9&amp;"&lt;/a&gt;"&amp;IF($B9&lt;&gt;""," ("&amp;$B9&amp;")","")&amp;"&lt;/td&gt;&lt;td&gt;"&amp;ROUND($K9,0)&amp;"&lt;/td&gt;&lt;td&gt;"&amp;$G9&amp;"&lt;/td&gt;&lt;td&gt;"&amp;H9&amp;"&lt;/td&gt;&lt;td&gt;"&amp;$I9&amp;"&lt;/td&gt;&lt;td&gt;"&amp;IF($M9&lt;&gt;"","(&lt;a href=#a&gt;a&lt;/a&gt;) ","")&amp;IF($N9&lt;&gt;"","(&lt;a href=#b&gt;b&lt;/a&gt;) ","")&amp;IF($O9&lt;&gt;"","(&lt;a href=#c&gt;c&lt;/a&gt;) ","")&amp;IF($P9&lt;&gt;"","(&lt;a href=#d&gt;d&lt;/a&gt;) ","")&amp;IF($Q9&lt;&gt;"","(&lt;a href=#e&gt;e&lt;/a&gt;) ","")&amp;IF($R9&lt;&gt;"","(&lt;a href=#f&gt;f&lt;/a&gt;) ","")&amp;IF($S9&lt;&gt;"","(&lt;a href=#g&gt;g&lt;/a&gt;) ","")&amp;IF($T9&lt;&gt;"","(&lt;a href=#h&gt;h&lt;/a&gt;) ","")&amp;IF($U9&lt;&gt;"","(&lt;a href=#i&gt;i&lt;/a&gt;) ","")&amp;"&lt;/td&gt;&lt;/tr&gt;"</f>
        <v>&lt;tr&gt;&lt;td&gt;&lt;img src='/img/othello/retrogames.cz.png' alt='retrogames.cz' title='Zoom' width=21 height=38&gt;&lt;a href='https://www.retrogames.cz/play_052-NES.php?emulator=retrocc' target=_blank&gt;retrogames.cz&lt;/a&gt; (5)&lt;/td&gt;&lt;td&gt;1132&lt;/td&gt;&lt;td&gt;12&lt;/td&gt;&lt;td&gt;0&lt;/td&gt;&lt;td&gt;7&lt;/td&gt;&lt;td&gt;(&lt;a href=#f&gt;f&lt;/a&gt;) (&lt;a href=#g&gt;g&lt;/a&gt;) &lt;/td&gt;&lt;/tr&gt;</v>
      </c>
    </row>
    <row r="10" spans="1:22" x14ac:dyDescent="0.25">
      <c r="A10" t="s">
        <v>243</v>
      </c>
      <c r="B10">
        <v>4</v>
      </c>
      <c r="C10" t="str">
        <f>$A10&amp;"!"&amp;$B10</f>
        <v>https://www.retrogames.cz/play_052-NES.php?emulator=retrocc!4</v>
      </c>
      <c r="D10">
        <f>$E10+$F10</f>
        <v>27</v>
      </c>
      <c r="E10">
        <f>COUNTIFS(Games!$C:$C,$C10)</f>
        <v>17</v>
      </c>
      <c r="F10">
        <f>COUNTIFS(Games!$F:$F,$C10)</f>
        <v>10</v>
      </c>
      <c r="G10">
        <f>COUNTIFS(Games!$C:$C,$C10,Games!$Q:$Q,1)+COUNTIFS(Games!$F:$F,$C10,Games!$R:$R,1)</f>
        <v>17</v>
      </c>
      <c r="H10">
        <f>COUNTIFS(Games!$C:$C,$C10,Games!$Q:$Q,0.5)+COUNTIFS(Games!$F:$F,$C10,Games!$R:$R,0.5)</f>
        <v>0</v>
      </c>
      <c r="I10">
        <f>COUNTIFS(Games!$C:$C,$C10,Games!$Q:$Q,0)+COUNTIFS(Games!$F:$F,$C10,Games!$R:$R,0)</f>
        <v>10</v>
      </c>
      <c r="J10" cm="1">
        <f t="array" ref="J10">MAX(ROW(Games!$C:$C)*($C10=Games!$C:$C),ROW(Games!$F:$F)*($C10=Games!$F:$F))</f>
        <v>752</v>
      </c>
      <c r="K10" s="2" cm="1">
        <f t="array" aca="1" ref="K10" ca="1">IF($J10&gt;0,IF(INDEX(Games!$C:$C,$J10)=$C10,INDEX(Games!$S:$S,$J10),INDEX(Games!$T:$T,$J10)),1000)</f>
        <v>1101.7092962212118</v>
      </c>
      <c r="L10" s="2" t="s">
        <v>242</v>
      </c>
      <c r="R10" t="s">
        <v>200</v>
      </c>
      <c r="S10" t="s">
        <v>200</v>
      </c>
      <c r="V10" t="str">
        <f ca="1">"&lt;tr&gt;&lt;td&gt;&lt;img src='/img/othello/"&amp;SUBSTITUTE($L10,"/","_")&amp;".png' alt='"&amp;$L10&amp;"' title='Zoom' width=21 height=38&gt;&lt;a href='"&amp;$A10&amp;"' target=_blank&gt;"&amp;$L10&amp;"&lt;/a&gt;"&amp;IF($B10&lt;&gt;""," ("&amp;$B10&amp;")","")&amp;"&lt;/td&gt;&lt;td&gt;"&amp;ROUND($K10,0)&amp;"&lt;/td&gt;&lt;td&gt;"&amp;$G10&amp;"&lt;/td&gt;&lt;td&gt;"&amp;H10&amp;"&lt;/td&gt;&lt;td&gt;"&amp;$I10&amp;"&lt;/td&gt;&lt;td&gt;"&amp;IF($M10&lt;&gt;"","(&lt;a href=#a&gt;a&lt;/a&gt;) ","")&amp;IF($N10&lt;&gt;"","(&lt;a href=#b&gt;b&lt;/a&gt;) ","")&amp;IF($O10&lt;&gt;"","(&lt;a href=#c&gt;c&lt;/a&gt;) ","")&amp;IF($P10&lt;&gt;"","(&lt;a href=#d&gt;d&lt;/a&gt;) ","")&amp;IF($Q10&lt;&gt;"","(&lt;a href=#e&gt;e&lt;/a&gt;) ","")&amp;IF($R10&lt;&gt;"","(&lt;a href=#f&gt;f&lt;/a&gt;) ","")&amp;IF($S10&lt;&gt;"","(&lt;a href=#g&gt;g&lt;/a&gt;) ","")&amp;IF($T10&lt;&gt;"","(&lt;a href=#h&gt;h&lt;/a&gt;) ","")&amp;IF($U10&lt;&gt;"","(&lt;a href=#i&gt;i&lt;/a&gt;) ","")&amp;"&lt;/td&gt;&lt;/tr&gt;"</f>
        <v>&lt;tr&gt;&lt;td&gt;&lt;img src='/img/othello/retrogames.cz.png' alt='retrogames.cz' title='Zoom' width=21 height=38&gt;&lt;a href='https://www.retrogames.cz/play_052-NES.php?emulator=retrocc' target=_blank&gt;retrogames.cz&lt;/a&gt; (4)&lt;/td&gt;&lt;td&gt;1102&lt;/td&gt;&lt;td&gt;17&lt;/td&gt;&lt;td&gt;0&lt;/td&gt;&lt;td&gt;10&lt;/td&gt;&lt;td&gt;(&lt;a href=#f&gt;f&lt;/a&gt;) (&lt;a href=#g&gt;g&lt;/a&gt;) &lt;/td&gt;&lt;/tr&gt;</v>
      </c>
    </row>
    <row r="11" spans="1:22" x14ac:dyDescent="0.25">
      <c r="A11" t="s">
        <v>190</v>
      </c>
      <c r="B11">
        <v>10</v>
      </c>
      <c r="C11" t="str">
        <f>$A11&amp;"!"&amp;$B11</f>
        <v>https://ogeon.github.io/reversi/!10</v>
      </c>
      <c r="D11">
        <f>$E11+$F11</f>
        <v>43</v>
      </c>
      <c r="E11">
        <f>COUNTIFS(Games!$C:$C,$C11)</f>
        <v>26</v>
      </c>
      <c r="F11">
        <f>COUNTIFS(Games!$F:$F,$C11)</f>
        <v>17</v>
      </c>
      <c r="G11">
        <f>COUNTIFS(Games!$C:$C,$C11,Games!$Q:$Q,1)+COUNTIFS(Games!$F:$F,$C11,Games!$R:$R,1)</f>
        <v>22</v>
      </c>
      <c r="H11">
        <f>COUNTIFS(Games!$C:$C,$C11,Games!$Q:$Q,0.5)+COUNTIFS(Games!$F:$F,$C11,Games!$R:$R,0.5)</f>
        <v>1</v>
      </c>
      <c r="I11">
        <f>COUNTIFS(Games!$C:$C,$C11,Games!$Q:$Q,0)+COUNTIFS(Games!$F:$F,$C11,Games!$R:$R,0)</f>
        <v>20</v>
      </c>
      <c r="J11" cm="1">
        <f t="array" ref="J11">MAX(ROW(Games!$C:$C)*($C11=Games!$C:$C),ROW(Games!$F:$F)*($C11=Games!$F:$F))</f>
        <v>749</v>
      </c>
      <c r="K11" s="2" cm="1">
        <f t="array" aca="1" ref="K11" ca="1">IF($J11&gt;0,IF(INDEX(Games!$C:$C,$J11)=$C11,INDEX(Games!$S:$S,$J11),INDEX(Games!$T:$T,$J11)),1000)</f>
        <v>1089.9577335545066</v>
      </c>
      <c r="L11" s="2" t="s">
        <v>248</v>
      </c>
      <c r="N11" s="2" t="s">
        <v>200</v>
      </c>
      <c r="R11" t="s">
        <v>200</v>
      </c>
      <c r="V11" t="str">
        <f ca="1">"&lt;tr&gt;&lt;td&gt;&lt;img src='/img/othello/"&amp;SUBSTITUTE($L11,"/","_")&amp;".png' alt='"&amp;$L11&amp;"' title='Zoom' width=21 height=38&gt;&lt;a href='"&amp;$A11&amp;"' target=_blank&gt;"&amp;$L11&amp;"&lt;/a&gt;"&amp;IF($B11&lt;&gt;""," ("&amp;$B11&amp;")","")&amp;"&lt;/td&gt;&lt;td&gt;"&amp;ROUND($K11,0)&amp;"&lt;/td&gt;&lt;td&gt;"&amp;$G11&amp;"&lt;/td&gt;&lt;td&gt;"&amp;H11&amp;"&lt;/td&gt;&lt;td&gt;"&amp;$I11&amp;"&lt;/td&gt;&lt;td&gt;"&amp;IF($M11&lt;&gt;"","(&lt;a href=#a&gt;a&lt;/a&gt;) ","")&amp;IF($N11&lt;&gt;"","(&lt;a href=#b&gt;b&lt;/a&gt;) ","")&amp;IF($O11&lt;&gt;"","(&lt;a href=#c&gt;c&lt;/a&gt;) ","")&amp;IF($P11&lt;&gt;"","(&lt;a href=#d&gt;d&lt;/a&gt;) ","")&amp;IF($Q11&lt;&gt;"","(&lt;a href=#e&gt;e&lt;/a&gt;) ","")&amp;IF($R11&lt;&gt;"","(&lt;a href=#f&gt;f&lt;/a&gt;) ","")&amp;IF($S11&lt;&gt;"","(&lt;a href=#g&gt;g&lt;/a&gt;) ","")&amp;IF($T11&lt;&gt;"","(&lt;a href=#h&gt;h&lt;/a&gt;) ","")&amp;IF($U11&lt;&gt;"","(&lt;a href=#i&gt;i&lt;/a&gt;) ","")&amp;"&lt;/td&gt;&lt;/tr&gt;"</f>
        <v>&lt;tr&gt;&lt;td&gt;&lt;img src='/img/othello/ogeon.github.io.png' alt='ogeon.github.io' title='Zoom' width=21 height=38&gt;&lt;a href='https://ogeon.github.io/reversi/' target=_blank&gt;ogeon.github.io&lt;/a&gt; (10)&lt;/td&gt;&lt;td&gt;1090&lt;/td&gt;&lt;td&gt;22&lt;/td&gt;&lt;td&gt;1&lt;/td&gt;&lt;td&gt;20&lt;/td&gt;&lt;td&gt;(&lt;a href=#b&gt;b&lt;/a&gt;) (&lt;a href=#f&gt;f&lt;/a&gt;) &lt;/td&gt;&lt;/tr&gt;</v>
      </c>
    </row>
    <row r="12" spans="1:22" x14ac:dyDescent="0.25">
      <c r="A12" t="s">
        <v>17</v>
      </c>
      <c r="B12">
        <v>2</v>
      </c>
      <c r="C12" t="str">
        <f>$A12&amp;"!"&amp;$B12</f>
        <v>https://www.enil.no/othello!2</v>
      </c>
      <c r="D12">
        <f>$E12+$F12</f>
        <v>45</v>
      </c>
      <c r="E12">
        <f>COUNTIFS(Games!$C:$C,$C12)</f>
        <v>29</v>
      </c>
      <c r="F12">
        <f>COUNTIFS(Games!$F:$F,$C12)</f>
        <v>16</v>
      </c>
      <c r="G12">
        <f>COUNTIFS(Games!$C:$C,$C12,Games!$Q:$Q,1)+COUNTIFS(Games!$F:$F,$C12,Games!$R:$R,1)</f>
        <v>26</v>
      </c>
      <c r="H12">
        <f>COUNTIFS(Games!$C:$C,$C12,Games!$Q:$Q,0.5)+COUNTIFS(Games!$F:$F,$C12,Games!$R:$R,0.5)</f>
        <v>1</v>
      </c>
      <c r="I12">
        <f>COUNTIFS(Games!$C:$C,$C12,Games!$Q:$Q,0)+COUNTIFS(Games!$F:$F,$C12,Games!$R:$R,0)</f>
        <v>18</v>
      </c>
      <c r="J12" cm="1">
        <f t="array" ref="J12">MAX(ROW(Games!$C:$C)*($C12=Games!$C:$C),ROW(Games!$F:$F)*($C12=Games!$F:$F))</f>
        <v>750</v>
      </c>
      <c r="K12" s="2" cm="1">
        <f t="array" aca="1" ref="K12" ca="1">IF($J12&gt;0,IF(INDEX(Games!$C:$C,$J12)=$C12,INDEX(Games!$S:$S,$J12),INDEX(Games!$T:$T,$J12)),1000)</f>
        <v>1043.6603718188669</v>
      </c>
      <c r="L12" s="2" t="s">
        <v>203</v>
      </c>
      <c r="M12" s="2" t="s">
        <v>200</v>
      </c>
      <c r="V12" t="str">
        <f ca="1">"&lt;tr&gt;&lt;td&gt;&lt;img src='/img/othello/"&amp;SUBSTITUTE($L12,"/","_")&amp;".png' alt='"&amp;$L12&amp;"' title='Zoom' width=21 height=38&gt;&lt;a href='"&amp;$A12&amp;"' target=_blank&gt;"&amp;$L12&amp;"&lt;/a&gt;"&amp;IF($B12&lt;&gt;""," ("&amp;$B12&amp;")","")&amp;"&lt;/td&gt;&lt;td&gt;"&amp;ROUND($K12,0)&amp;"&lt;/td&gt;&lt;td&gt;"&amp;$G12&amp;"&lt;/td&gt;&lt;td&gt;"&amp;H12&amp;"&lt;/td&gt;&lt;td&gt;"&amp;$I12&amp;"&lt;/td&gt;&lt;td&gt;"&amp;IF($M12&lt;&gt;"","(&lt;a href=#a&gt;a&lt;/a&gt;) ","")&amp;IF($N12&lt;&gt;"","(&lt;a href=#b&gt;b&lt;/a&gt;) ","")&amp;IF($O12&lt;&gt;"","(&lt;a href=#c&gt;c&lt;/a&gt;) ","")&amp;IF($P12&lt;&gt;"","(&lt;a href=#d&gt;d&lt;/a&gt;) ","")&amp;IF($Q12&lt;&gt;"","(&lt;a href=#e&gt;e&lt;/a&gt;) ","")&amp;IF($R12&lt;&gt;"","(&lt;a href=#f&gt;f&lt;/a&gt;) ","")&amp;IF($S12&lt;&gt;"","(&lt;a href=#g&gt;g&lt;/a&gt;) ","")&amp;IF($T12&lt;&gt;"","(&lt;a href=#h&gt;h&lt;/a&gt;) ","")&amp;IF($U12&lt;&gt;"","(&lt;a href=#i&gt;i&lt;/a&gt;) ","")&amp;"&lt;/td&gt;&lt;/tr&gt;"</f>
        <v>&lt;tr&gt;&lt;td&gt;&lt;img src='/img/othello/enil.no.png' alt='enil.no' title='Zoom' width=21 height=38&gt;&lt;a href='https://www.enil.no/othello' target=_blank&gt;enil.no&lt;/a&gt; (2)&lt;/td&gt;&lt;td&gt;1044&lt;/td&gt;&lt;td&gt;26&lt;/td&gt;&lt;td&gt;1&lt;/td&gt;&lt;td&gt;18&lt;/td&gt;&lt;td&gt;(&lt;a href=#a&gt;a&lt;/a&gt;) &lt;/td&gt;&lt;/tr&gt;</v>
      </c>
    </row>
    <row r="13" spans="1:22" x14ac:dyDescent="0.25">
      <c r="A13" t="s">
        <v>197</v>
      </c>
      <c r="C13" t="str">
        <f>$A13&amp;"!"&amp;$B13</f>
        <v>http://www.quickhack.net/flipout/demo/!</v>
      </c>
      <c r="D13">
        <f>$E13+$F13</f>
        <v>39</v>
      </c>
      <c r="E13">
        <f>COUNTIFS(Games!$C:$C,$C13)</f>
        <v>0</v>
      </c>
      <c r="F13">
        <f>COUNTIFS(Games!$F:$F,$C13)</f>
        <v>39</v>
      </c>
      <c r="G13">
        <f>COUNTIFS(Games!$C:$C,$C13,Games!$Q:$Q,1)+COUNTIFS(Games!$F:$F,$C13,Games!$R:$R,1)</f>
        <v>20</v>
      </c>
      <c r="H13">
        <f>COUNTIFS(Games!$C:$C,$C13,Games!$Q:$Q,0.5)+COUNTIFS(Games!$F:$F,$C13,Games!$R:$R,0.5)</f>
        <v>0</v>
      </c>
      <c r="I13">
        <f>COUNTIFS(Games!$C:$C,$C13,Games!$Q:$Q,0)+COUNTIFS(Games!$F:$F,$C13,Games!$R:$R,0)</f>
        <v>19</v>
      </c>
      <c r="J13" cm="1">
        <f t="array" ref="J13">MAX(ROW(Games!$C:$C)*($C13=Games!$C:$C),ROW(Games!$F:$F)*($C13=Games!$F:$F))</f>
        <v>751</v>
      </c>
      <c r="K13" s="2" cm="1">
        <f t="array" aca="1" ref="K13" ca="1">IF($J13&gt;0,IF(INDEX(Games!$C:$C,$J13)=$C13,INDEX(Games!$S:$S,$J13),INDEX(Games!$T:$T,$J13)),1000)</f>
        <v>1041.6466061518113</v>
      </c>
      <c r="L13" s="2" t="s">
        <v>208</v>
      </c>
      <c r="N13" s="2" t="s">
        <v>200</v>
      </c>
      <c r="P13" s="2" t="s">
        <v>200</v>
      </c>
      <c r="R13" t="s">
        <v>200</v>
      </c>
      <c r="V13" t="str">
        <f ca="1">"&lt;tr&gt;&lt;td&gt;&lt;img src='/img/othello/"&amp;SUBSTITUTE($L13,"/","_")&amp;".png' alt='"&amp;$L13&amp;"' title='Zoom' width=21 height=38&gt;&lt;a href='"&amp;$A13&amp;"' target=_blank&gt;"&amp;$L13&amp;"&lt;/a&gt;"&amp;IF($B13&lt;&gt;""," ("&amp;$B13&amp;")","")&amp;"&lt;/td&gt;&lt;td&gt;"&amp;ROUND($K13,0)&amp;"&lt;/td&gt;&lt;td&gt;"&amp;$G13&amp;"&lt;/td&gt;&lt;td&gt;"&amp;H13&amp;"&lt;/td&gt;&lt;td&gt;"&amp;$I13&amp;"&lt;/td&gt;&lt;td&gt;"&amp;IF($M13&lt;&gt;"","(&lt;a href=#a&gt;a&lt;/a&gt;) ","")&amp;IF($N13&lt;&gt;"","(&lt;a href=#b&gt;b&lt;/a&gt;) ","")&amp;IF($O13&lt;&gt;"","(&lt;a href=#c&gt;c&lt;/a&gt;) ","")&amp;IF($P13&lt;&gt;"","(&lt;a href=#d&gt;d&lt;/a&gt;) ","")&amp;IF($Q13&lt;&gt;"","(&lt;a href=#e&gt;e&lt;/a&gt;) ","")&amp;IF($R13&lt;&gt;"","(&lt;a href=#f&gt;f&lt;/a&gt;) ","")&amp;IF($S13&lt;&gt;"","(&lt;a href=#g&gt;g&lt;/a&gt;) ","")&amp;IF($T13&lt;&gt;"","(&lt;a href=#h&gt;h&lt;/a&gt;) ","")&amp;IF($U13&lt;&gt;"","(&lt;a href=#i&gt;i&lt;/a&gt;) ","")&amp;"&lt;/td&gt;&lt;/tr&gt;"</f>
        <v>&lt;tr&gt;&lt;td&gt;&lt;img src='/img/othello/quickhack.net.png' alt='quickhack.net' title='Zoom' width=21 height=38&gt;&lt;a href='http://www.quickhack.net/flipout/demo/' target=_blank&gt;quickhack.net&lt;/a&gt;&lt;/td&gt;&lt;td&gt;1042&lt;/td&gt;&lt;td&gt;20&lt;/td&gt;&lt;td&gt;0&lt;/td&gt;&lt;td&gt;19&lt;/td&gt;&lt;td&gt;(&lt;a href=#b&gt;b&lt;/a&gt;) (&lt;a href=#d&gt;d&lt;/a&gt;) (&lt;a href=#f&gt;f&lt;/a&gt;) &lt;/td&gt;&lt;/tr&gt;</v>
      </c>
    </row>
    <row r="14" spans="1:22" x14ac:dyDescent="0.25">
      <c r="A14" t="s">
        <v>17</v>
      </c>
      <c r="B14">
        <v>1</v>
      </c>
      <c r="C14" t="str">
        <f>$A14&amp;"!"&amp;$B14</f>
        <v>https://www.enil.no/othello!1</v>
      </c>
      <c r="D14">
        <f>$E14+$F14</f>
        <v>74</v>
      </c>
      <c r="E14">
        <f>COUNTIFS(Games!$C:$C,$C14)</f>
        <v>46</v>
      </c>
      <c r="F14">
        <f>COUNTIFS(Games!$F:$F,$C14)</f>
        <v>28</v>
      </c>
      <c r="G14">
        <f>COUNTIFS(Games!$C:$C,$C14,Games!$Q:$Q,1)+COUNTIFS(Games!$F:$F,$C14,Games!$R:$R,1)</f>
        <v>42</v>
      </c>
      <c r="H14">
        <f>COUNTIFS(Games!$C:$C,$C14,Games!$Q:$Q,0.5)+COUNTIFS(Games!$F:$F,$C14,Games!$R:$R,0.5)</f>
        <v>4</v>
      </c>
      <c r="I14">
        <f>COUNTIFS(Games!$C:$C,$C14,Games!$Q:$Q,0)+COUNTIFS(Games!$F:$F,$C14,Games!$R:$R,0)</f>
        <v>28</v>
      </c>
      <c r="J14" cm="1">
        <f t="array" ref="J14">MAX(ROW(Games!$C:$C)*($C14=Games!$C:$C),ROW(Games!$F:$F)*($C14=Games!$F:$F))</f>
        <v>721</v>
      </c>
      <c r="K14" s="2" cm="1">
        <f t="array" aca="1" ref="K14" ca="1">IF($J14&gt;0,IF(INDEX(Games!$C:$C,$J14)=$C14,INDEX(Games!$S:$S,$J14),INDEX(Games!$T:$T,$J14)),1000)</f>
        <v>1037.878438130954</v>
      </c>
      <c r="L14" s="2" t="s">
        <v>203</v>
      </c>
      <c r="M14" s="2" t="s">
        <v>200</v>
      </c>
      <c r="V14" t="str">
        <f ca="1">"&lt;tr&gt;&lt;td&gt;&lt;img src='/img/othello/"&amp;SUBSTITUTE($L14,"/","_")&amp;".png' alt='"&amp;$L14&amp;"' title='Zoom' width=21 height=38&gt;&lt;a href='"&amp;$A14&amp;"' target=_blank&gt;"&amp;$L14&amp;"&lt;/a&gt;"&amp;IF($B14&lt;&gt;""," ("&amp;$B14&amp;")","")&amp;"&lt;/td&gt;&lt;td&gt;"&amp;ROUND($K14,0)&amp;"&lt;/td&gt;&lt;td&gt;"&amp;$G14&amp;"&lt;/td&gt;&lt;td&gt;"&amp;H14&amp;"&lt;/td&gt;&lt;td&gt;"&amp;$I14&amp;"&lt;/td&gt;&lt;td&gt;"&amp;IF($M14&lt;&gt;"","(&lt;a href=#a&gt;a&lt;/a&gt;) ","")&amp;IF($N14&lt;&gt;"","(&lt;a href=#b&gt;b&lt;/a&gt;) ","")&amp;IF($O14&lt;&gt;"","(&lt;a href=#c&gt;c&lt;/a&gt;) ","")&amp;IF($P14&lt;&gt;"","(&lt;a href=#d&gt;d&lt;/a&gt;) ","")&amp;IF($Q14&lt;&gt;"","(&lt;a href=#e&gt;e&lt;/a&gt;) ","")&amp;IF($R14&lt;&gt;"","(&lt;a href=#f&gt;f&lt;/a&gt;) ","")&amp;IF($S14&lt;&gt;"","(&lt;a href=#g&gt;g&lt;/a&gt;) ","")&amp;IF($T14&lt;&gt;"","(&lt;a href=#h&gt;h&lt;/a&gt;) ","")&amp;IF($U14&lt;&gt;"","(&lt;a href=#i&gt;i&lt;/a&gt;) ","")&amp;"&lt;/td&gt;&lt;/tr&gt;"</f>
        <v>&lt;tr&gt;&lt;td&gt;&lt;img src='/img/othello/enil.no.png' alt='enil.no' title='Zoom' width=21 height=38&gt;&lt;a href='https://www.enil.no/othello' target=_blank&gt;enil.no&lt;/a&gt; (1)&lt;/td&gt;&lt;td&gt;1038&lt;/td&gt;&lt;td&gt;42&lt;/td&gt;&lt;td&gt;4&lt;/td&gt;&lt;td&gt;28&lt;/td&gt;&lt;td&gt;(&lt;a href=#a&gt;a&lt;/a&gt;) &lt;/td&gt;&lt;/tr&gt;</v>
      </c>
    </row>
    <row r="15" spans="1:22" x14ac:dyDescent="0.25">
      <c r="A15" t="s">
        <v>94</v>
      </c>
      <c r="B15" t="s">
        <v>95</v>
      </c>
      <c r="C15" t="str">
        <f>$A15&amp;"!"&amp;$B15</f>
        <v>https://www.mathsisfun.com/games/reversi.html!Hard</v>
      </c>
      <c r="D15">
        <f>$E15+$F15</f>
        <v>43</v>
      </c>
      <c r="E15">
        <f>COUNTIFS(Games!$C:$C,$C15)</f>
        <v>38</v>
      </c>
      <c r="F15">
        <f>COUNTIFS(Games!$F:$F,$C15)</f>
        <v>5</v>
      </c>
      <c r="G15">
        <f>COUNTIFS(Games!$C:$C,$C15,Games!$Q:$Q,1)+COUNTIFS(Games!$F:$F,$C15,Games!$R:$R,1)</f>
        <v>18</v>
      </c>
      <c r="H15">
        <f>COUNTIFS(Games!$C:$C,$C15,Games!$Q:$Q,0.5)+COUNTIFS(Games!$F:$F,$C15,Games!$R:$R,0.5)</f>
        <v>1</v>
      </c>
      <c r="I15">
        <f>COUNTIFS(Games!$C:$C,$C15,Games!$Q:$Q,0)+COUNTIFS(Games!$F:$F,$C15,Games!$R:$R,0)</f>
        <v>24</v>
      </c>
      <c r="J15" cm="1">
        <f t="array" ref="J15">MAX(ROW(Games!$C:$C)*($C15=Games!$C:$C),ROW(Games!$F:$F)*($C15=Games!$F:$F))</f>
        <v>725</v>
      </c>
      <c r="K15" s="2" cm="1">
        <f t="array" aca="1" ref="K15" ca="1">IF($J15&gt;0,IF(INDEX(Games!$C:$C,$J15)=$C15,INDEX(Games!$S:$S,$J15),INDEX(Games!$T:$T,$J15)),1000)</f>
        <v>1013.2355624986386</v>
      </c>
      <c r="L15" s="2" t="s">
        <v>211</v>
      </c>
      <c r="V15" t="str">
        <f ca="1">"&lt;tr&gt;&lt;td&gt;&lt;img src='/img/othello/"&amp;SUBSTITUTE($L15,"/","_")&amp;".png' alt='"&amp;$L15&amp;"' title='Zoom' width=21 height=38&gt;&lt;a href='"&amp;$A15&amp;"' target=_blank&gt;"&amp;$L15&amp;"&lt;/a&gt;"&amp;IF($B15&lt;&gt;""," ("&amp;$B15&amp;")","")&amp;"&lt;/td&gt;&lt;td&gt;"&amp;ROUND($K15,0)&amp;"&lt;/td&gt;&lt;td&gt;"&amp;$G15&amp;"&lt;/td&gt;&lt;td&gt;"&amp;H15&amp;"&lt;/td&gt;&lt;td&gt;"&amp;$I15&amp;"&lt;/td&gt;&lt;td&gt;"&amp;IF($M15&lt;&gt;"","(&lt;a href=#a&gt;a&lt;/a&gt;) ","")&amp;IF($N15&lt;&gt;"","(&lt;a href=#b&gt;b&lt;/a&gt;) ","")&amp;IF($O15&lt;&gt;"","(&lt;a href=#c&gt;c&lt;/a&gt;) ","")&amp;IF($P15&lt;&gt;"","(&lt;a href=#d&gt;d&lt;/a&gt;) ","")&amp;IF($Q15&lt;&gt;"","(&lt;a href=#e&gt;e&lt;/a&gt;) ","")&amp;IF($R15&lt;&gt;"","(&lt;a href=#f&gt;f&lt;/a&gt;) ","")&amp;IF($S15&lt;&gt;"","(&lt;a href=#g&gt;g&lt;/a&gt;) ","")&amp;IF($T15&lt;&gt;"","(&lt;a href=#h&gt;h&lt;/a&gt;) ","")&amp;IF($U15&lt;&gt;"","(&lt;a href=#i&gt;i&lt;/a&gt;) ","")&amp;"&lt;/td&gt;&lt;/tr&gt;"</f>
        <v>&lt;tr&gt;&lt;td&gt;&lt;img src='/img/othello/mathsisfun.com.png' alt='mathsisfun.com' title='Zoom' width=21 height=38&gt;&lt;a href='https://www.mathsisfun.com/games/reversi.html' target=_blank&gt;mathsisfun.com&lt;/a&gt; (Hard)&lt;/td&gt;&lt;td&gt;1013&lt;/td&gt;&lt;td&gt;18&lt;/td&gt;&lt;td&gt;1&lt;/td&gt;&lt;td&gt;24&lt;/td&gt;&lt;td&gt;&lt;/td&gt;&lt;/tr&gt;</v>
      </c>
    </row>
    <row r="16" spans="1:22" x14ac:dyDescent="0.25">
      <c r="A16" t="s">
        <v>113</v>
      </c>
      <c r="B16" t="s">
        <v>114</v>
      </c>
      <c r="C16" t="str">
        <f>$A16&amp;"!"&amp;$B16</f>
        <v>https://www.onlinespiele-sammlung.de/othello/othello-reversi-games/jean-christophe/!Expert</v>
      </c>
      <c r="D16">
        <f>$E16+$F16</f>
        <v>29</v>
      </c>
      <c r="E16">
        <f>COUNTIFS(Games!$C:$C,$C16)</f>
        <v>1</v>
      </c>
      <c r="F16">
        <f>COUNTIFS(Games!$F:$F,$C16)</f>
        <v>28</v>
      </c>
      <c r="G16">
        <f>COUNTIFS(Games!$C:$C,$C16,Games!$Q:$Q,1)+COUNTIFS(Games!$F:$F,$C16,Games!$R:$R,1)</f>
        <v>14</v>
      </c>
      <c r="H16">
        <f>COUNTIFS(Games!$C:$C,$C16,Games!$Q:$Q,0.5)+COUNTIFS(Games!$F:$F,$C16,Games!$R:$R,0.5)</f>
        <v>1</v>
      </c>
      <c r="I16">
        <f>COUNTIFS(Games!$C:$C,$C16,Games!$Q:$Q,0)+COUNTIFS(Games!$F:$F,$C16,Games!$R:$R,0)</f>
        <v>14</v>
      </c>
      <c r="J16" cm="1">
        <f t="array" ref="J16">MAX(ROW(Games!$C:$C)*($C16=Games!$C:$C),ROW(Games!$F:$F)*($C16=Games!$F:$F))</f>
        <v>733</v>
      </c>
      <c r="K16" s="2" cm="1">
        <f t="array" aca="1" ref="K16" ca="1">IF($J16&gt;0,IF(INDEX(Games!$C:$C,$J16)=$C16,INDEX(Games!$S:$S,$J16),INDEX(Games!$T:$T,$J16)),1000)</f>
        <v>1009.1169970693231</v>
      </c>
      <c r="L16" s="2" t="s">
        <v>224</v>
      </c>
      <c r="O16" t="s">
        <v>200</v>
      </c>
      <c r="P16"/>
      <c r="Q16"/>
      <c r="V16" t="str">
        <f ca="1">"&lt;tr&gt;&lt;td&gt;&lt;img src='/img/othello/"&amp;SUBSTITUTE($L16,"/","_")&amp;".png' alt='"&amp;$L16&amp;"' title='Zoom' width=21 height=38&gt;&lt;a href='"&amp;$A16&amp;"' target=_blank&gt;"&amp;$L16&amp;"&lt;/a&gt;"&amp;IF($B16&lt;&gt;""," ("&amp;$B16&amp;")","")&amp;"&lt;/td&gt;&lt;td&gt;"&amp;ROUND($K16,0)&amp;"&lt;/td&gt;&lt;td&gt;"&amp;$G16&amp;"&lt;/td&gt;&lt;td&gt;"&amp;H16&amp;"&lt;/td&gt;&lt;td&gt;"&amp;$I16&amp;"&lt;/td&gt;&lt;td&gt;"&amp;IF($M16&lt;&gt;"","(&lt;a href=#a&gt;a&lt;/a&gt;) ","")&amp;IF($N16&lt;&gt;"","(&lt;a href=#b&gt;b&lt;/a&gt;) ","")&amp;IF($O16&lt;&gt;"","(&lt;a href=#c&gt;c&lt;/a&gt;) ","")&amp;IF($P16&lt;&gt;"","(&lt;a href=#d&gt;d&lt;/a&gt;) ","")&amp;IF($Q16&lt;&gt;"","(&lt;a href=#e&gt;e&lt;/a&gt;) ","")&amp;IF($R16&lt;&gt;"","(&lt;a href=#f&gt;f&lt;/a&gt;) ","")&amp;IF($S16&lt;&gt;"","(&lt;a href=#g&gt;g&lt;/a&gt;) ","")&amp;IF($T16&lt;&gt;"","(&lt;a href=#h&gt;h&lt;/a&gt;) ","")&amp;IF($U16&lt;&gt;"","(&lt;a href=#i&gt;i&lt;/a&gt;) ","")&amp;"&lt;/td&gt;&lt;/tr&gt;"</f>
        <v>&lt;tr&gt;&lt;td&gt;&lt;img src='/img/othello/onlinespiele-sammlung.de_jean-christophe.png' alt='onlinespiele-sammlung.de/jean-christophe' title='Zoom' width=21 height=38&gt;&lt;a href='https://www.onlinespiele-sammlung.de/othello/othello-reversi-games/jean-christophe/' target=_blank&gt;onlinespiele-sammlung.de/jean-christophe&lt;/a&gt; (Expert)&lt;/td&gt;&lt;td&gt;1009&lt;/td&gt;&lt;td&gt;14&lt;/td&gt;&lt;td&gt;1&lt;/td&gt;&lt;td&gt;14&lt;/td&gt;&lt;td&gt;(&lt;a href=#c&gt;c&lt;/a&gt;) &lt;/td&gt;&lt;/tr&gt;</v>
      </c>
    </row>
    <row r="17" spans="1:22" x14ac:dyDescent="0.25">
      <c r="A17" t="s">
        <v>122</v>
      </c>
      <c r="B17" t="s">
        <v>123</v>
      </c>
      <c r="C17" t="str">
        <f>$A17&amp;"!"&amp;$B17</f>
        <v>https://www.onlinespiele-sammlung.de/othello/othello-reversi-games/norvig/!Difficult</v>
      </c>
      <c r="D17">
        <f>$E17+$F17</f>
        <v>33</v>
      </c>
      <c r="E17">
        <f>COUNTIFS(Games!$C:$C,$C17)</f>
        <v>0</v>
      </c>
      <c r="F17">
        <f>COUNTIFS(Games!$F:$F,$C17)</f>
        <v>33</v>
      </c>
      <c r="G17">
        <f>COUNTIFS(Games!$C:$C,$C17,Games!$Q:$Q,1)+COUNTIFS(Games!$F:$F,$C17,Games!$R:$R,1)</f>
        <v>16</v>
      </c>
      <c r="H17">
        <f>COUNTIFS(Games!$C:$C,$C17,Games!$Q:$Q,0.5)+COUNTIFS(Games!$F:$F,$C17,Games!$R:$R,0.5)</f>
        <v>1</v>
      </c>
      <c r="I17">
        <f>COUNTIFS(Games!$C:$C,$C17,Games!$Q:$Q,0)+COUNTIFS(Games!$F:$F,$C17,Games!$R:$R,0)</f>
        <v>16</v>
      </c>
      <c r="J17" cm="1">
        <f t="array" ref="J17">MAX(ROW(Games!$C:$C)*($C17=Games!$C:$C),ROW(Games!$F:$F)*($C17=Games!$F:$F))</f>
        <v>676</v>
      </c>
      <c r="K17" s="2" cm="1">
        <f t="array" aca="1" ref="K17" ca="1">IF($J17&gt;0,IF(INDEX(Games!$C:$C,$J17)=$C17,INDEX(Games!$S:$S,$J17),INDEX(Games!$T:$T,$J17)),1000)</f>
        <v>998.24158692679327</v>
      </c>
      <c r="L17" s="2" t="s">
        <v>225</v>
      </c>
      <c r="N17" s="2" t="s">
        <v>200</v>
      </c>
      <c r="P17" s="2" t="s">
        <v>200</v>
      </c>
      <c r="V17" t="str">
        <f ca="1">"&lt;tr&gt;&lt;td&gt;&lt;img src='/img/othello/"&amp;SUBSTITUTE($L17,"/","_")&amp;".png' alt='"&amp;$L17&amp;"' title='Zoom' width=21 height=38&gt;&lt;a href='"&amp;$A17&amp;"' target=_blank&gt;"&amp;$L17&amp;"&lt;/a&gt;"&amp;IF($B17&lt;&gt;""," ("&amp;$B17&amp;")","")&amp;"&lt;/td&gt;&lt;td&gt;"&amp;ROUND($K17,0)&amp;"&lt;/td&gt;&lt;td&gt;"&amp;$G17&amp;"&lt;/td&gt;&lt;td&gt;"&amp;H17&amp;"&lt;/td&gt;&lt;td&gt;"&amp;$I17&amp;"&lt;/td&gt;&lt;td&gt;"&amp;IF($M17&lt;&gt;"","(&lt;a href=#a&gt;a&lt;/a&gt;) ","")&amp;IF($N17&lt;&gt;"","(&lt;a href=#b&gt;b&lt;/a&gt;) ","")&amp;IF($O17&lt;&gt;"","(&lt;a href=#c&gt;c&lt;/a&gt;) ","")&amp;IF($P17&lt;&gt;"","(&lt;a href=#d&gt;d&lt;/a&gt;) ","")&amp;IF($Q17&lt;&gt;"","(&lt;a href=#e&gt;e&lt;/a&gt;) ","")&amp;IF($R17&lt;&gt;"","(&lt;a href=#f&gt;f&lt;/a&gt;) ","")&amp;IF($S17&lt;&gt;"","(&lt;a href=#g&gt;g&lt;/a&gt;) ","")&amp;IF($T17&lt;&gt;"","(&lt;a href=#h&gt;h&lt;/a&gt;) ","")&amp;IF($U17&lt;&gt;"","(&lt;a href=#i&gt;i&lt;/a&gt;) ","")&amp;"&lt;/td&gt;&lt;/tr&gt;"</f>
        <v>&lt;tr&gt;&lt;td&gt;&lt;img src='/img/othello/onlinespiele-sammlung.de_norvig.png' alt='onlinespiele-sammlung.de/norvig' title='Zoom' width=21 height=38&gt;&lt;a href='https://www.onlinespiele-sammlung.de/othello/othello-reversi-games/norvig/' target=_blank&gt;onlinespiele-sammlung.de/norvig&lt;/a&gt; (Difficult)&lt;/td&gt;&lt;td&gt;998&lt;/td&gt;&lt;td&gt;16&lt;/td&gt;&lt;td&gt;1&lt;/td&gt;&lt;td&gt;16&lt;/td&gt;&lt;td&gt;(&lt;a href=#b&gt;b&lt;/a&gt;) (&lt;a href=#d&gt;d&lt;/a&gt;) &lt;/td&gt;&lt;/tr&gt;</v>
      </c>
    </row>
    <row r="18" spans="1:22" x14ac:dyDescent="0.25">
      <c r="A18" t="s">
        <v>109</v>
      </c>
      <c r="B18" t="s">
        <v>95</v>
      </c>
      <c r="C18" t="str">
        <f>$A18&amp;"!"&amp;$B18</f>
        <v>https://hewgill.com/othello/!Hard</v>
      </c>
      <c r="D18">
        <f>$E18+$F18</f>
        <v>36</v>
      </c>
      <c r="E18">
        <f>COUNTIFS(Games!$C:$C,$C18)</f>
        <v>0</v>
      </c>
      <c r="F18">
        <f>COUNTIFS(Games!$F:$F,$C18)</f>
        <v>36</v>
      </c>
      <c r="G18">
        <f>COUNTIFS(Games!$C:$C,$C18,Games!$Q:$Q,1)+COUNTIFS(Games!$F:$F,$C18,Games!$R:$R,1)</f>
        <v>18</v>
      </c>
      <c r="H18">
        <f>COUNTIFS(Games!$C:$C,$C18,Games!$Q:$Q,0.5)+COUNTIFS(Games!$F:$F,$C18,Games!$R:$R,0.5)</f>
        <v>1</v>
      </c>
      <c r="I18">
        <f>COUNTIFS(Games!$C:$C,$C18,Games!$Q:$Q,0)+COUNTIFS(Games!$F:$F,$C18,Games!$R:$R,0)</f>
        <v>17</v>
      </c>
      <c r="J18" cm="1">
        <f t="array" ref="J18">MAX(ROW(Games!$C:$C)*($C18=Games!$C:$C),ROW(Games!$F:$F)*($C18=Games!$F:$F))</f>
        <v>732</v>
      </c>
      <c r="K18" s="2" cm="1">
        <f t="array" aca="1" ref="K18" ca="1">IF($J18&gt;0,IF(INDEX(Games!$C:$C,$J18)=$C18,INDEX(Games!$S:$S,$J18),INDEX(Games!$T:$T,$J18)),1000)</f>
        <v>996.10333306090274</v>
      </c>
      <c r="L18" s="2" t="s">
        <v>235</v>
      </c>
      <c r="P18" s="2" t="s">
        <v>200</v>
      </c>
      <c r="V18" t="str">
        <f ca="1">"&lt;tr&gt;&lt;td&gt;&lt;img src='/img/othello/"&amp;SUBSTITUTE($L18,"/","_")&amp;".png' alt='"&amp;$L18&amp;"' title='Zoom' width=21 height=38&gt;&lt;a href='"&amp;$A18&amp;"' target=_blank&gt;"&amp;$L18&amp;"&lt;/a&gt;"&amp;IF($B18&lt;&gt;""," ("&amp;$B18&amp;")","")&amp;"&lt;/td&gt;&lt;td&gt;"&amp;ROUND($K18,0)&amp;"&lt;/td&gt;&lt;td&gt;"&amp;$G18&amp;"&lt;/td&gt;&lt;td&gt;"&amp;H18&amp;"&lt;/td&gt;&lt;td&gt;"&amp;$I18&amp;"&lt;/td&gt;&lt;td&gt;"&amp;IF($M18&lt;&gt;"","(&lt;a href=#a&gt;a&lt;/a&gt;) ","")&amp;IF($N18&lt;&gt;"","(&lt;a href=#b&gt;b&lt;/a&gt;) ","")&amp;IF($O18&lt;&gt;"","(&lt;a href=#c&gt;c&lt;/a&gt;) ","")&amp;IF($P18&lt;&gt;"","(&lt;a href=#d&gt;d&lt;/a&gt;) ","")&amp;IF($Q18&lt;&gt;"","(&lt;a href=#e&gt;e&lt;/a&gt;) ","")&amp;IF($R18&lt;&gt;"","(&lt;a href=#f&gt;f&lt;/a&gt;) ","")&amp;IF($S18&lt;&gt;"","(&lt;a href=#g&gt;g&lt;/a&gt;) ","")&amp;IF($T18&lt;&gt;"","(&lt;a href=#h&gt;h&lt;/a&gt;) ","")&amp;IF($U18&lt;&gt;"","(&lt;a href=#i&gt;i&lt;/a&gt;) ","")&amp;"&lt;/td&gt;&lt;/tr&gt;"</f>
        <v>&lt;tr&gt;&lt;td&gt;&lt;img src='/img/othello/hewgill.com.png' alt='hewgill.com' title='Zoom' width=21 height=38&gt;&lt;a href='https://hewgill.com/othello/' target=_blank&gt;hewgill.com&lt;/a&gt; (Hard)&lt;/td&gt;&lt;td&gt;996&lt;/td&gt;&lt;td&gt;18&lt;/td&gt;&lt;td&gt;1&lt;/td&gt;&lt;td&gt;17&lt;/td&gt;&lt;td&gt;(&lt;a href=#d&gt;d&lt;/a&gt;) &lt;/td&gt;&lt;/tr&gt;</v>
      </c>
    </row>
    <row r="19" spans="1:22" x14ac:dyDescent="0.25">
      <c r="A19" t="s">
        <v>118</v>
      </c>
      <c r="C19" t="str">
        <f>$A19&amp;"!"&amp;$B19</f>
        <v>http://omerkel.github.io/UCThello/html5/src/!</v>
      </c>
      <c r="D19">
        <f>$E19+$F19</f>
        <v>37</v>
      </c>
      <c r="E19">
        <f>COUNTIFS(Games!$C:$C,$C19)</f>
        <v>23</v>
      </c>
      <c r="F19">
        <f>COUNTIFS(Games!$F:$F,$C19)</f>
        <v>14</v>
      </c>
      <c r="G19">
        <f>COUNTIFS(Games!$C:$C,$C19,Games!$Q:$Q,1)+COUNTIFS(Games!$F:$F,$C19,Games!$R:$R,1)</f>
        <v>15</v>
      </c>
      <c r="H19">
        <f>COUNTIFS(Games!$C:$C,$C19,Games!$Q:$Q,0.5)+COUNTIFS(Games!$F:$F,$C19,Games!$R:$R,0.5)</f>
        <v>2</v>
      </c>
      <c r="I19">
        <f>COUNTIFS(Games!$C:$C,$C19,Games!$Q:$Q,0)+COUNTIFS(Games!$F:$F,$C19,Games!$R:$R,0)</f>
        <v>20</v>
      </c>
      <c r="J19" cm="1">
        <f t="array" ref="J19">MAX(ROW(Games!$C:$C)*($C19=Games!$C:$C),ROW(Games!$F:$F)*($C19=Games!$F:$F))</f>
        <v>731</v>
      </c>
      <c r="K19" s="2" cm="1">
        <f t="array" aca="1" ref="K19" ca="1">IF($J19&gt;0,IF(INDEX(Games!$C:$C,$J19)=$C19,INDEX(Games!$S:$S,$J19),INDEX(Games!$T:$T,$J19)),1000)</f>
        <v>995.04966655379565</v>
      </c>
      <c r="L19" s="2" t="s">
        <v>226</v>
      </c>
      <c r="V19" t="str">
        <f ca="1">"&lt;tr&gt;&lt;td&gt;&lt;img src='/img/othello/"&amp;SUBSTITUTE($L19,"/","_")&amp;".png' alt='"&amp;$L19&amp;"' title='Zoom' width=21 height=38&gt;&lt;a href='"&amp;$A19&amp;"' target=_blank&gt;"&amp;$L19&amp;"&lt;/a&gt;"&amp;IF($B19&lt;&gt;""," ("&amp;$B19&amp;")","")&amp;"&lt;/td&gt;&lt;td&gt;"&amp;ROUND($K19,0)&amp;"&lt;/td&gt;&lt;td&gt;"&amp;$G19&amp;"&lt;/td&gt;&lt;td&gt;"&amp;H19&amp;"&lt;/td&gt;&lt;td&gt;"&amp;$I19&amp;"&lt;/td&gt;&lt;td&gt;"&amp;IF($M19&lt;&gt;"","(&lt;a href=#a&gt;a&lt;/a&gt;) ","")&amp;IF($N19&lt;&gt;"","(&lt;a href=#b&gt;b&lt;/a&gt;) ","")&amp;IF($O19&lt;&gt;"","(&lt;a href=#c&gt;c&lt;/a&gt;) ","")&amp;IF($P19&lt;&gt;"","(&lt;a href=#d&gt;d&lt;/a&gt;) ","")&amp;IF($Q19&lt;&gt;"","(&lt;a href=#e&gt;e&lt;/a&gt;) ","")&amp;IF($R19&lt;&gt;"","(&lt;a href=#f&gt;f&lt;/a&gt;) ","")&amp;IF($S19&lt;&gt;"","(&lt;a href=#g&gt;g&lt;/a&gt;) ","")&amp;IF($T19&lt;&gt;"","(&lt;a href=#h&gt;h&lt;/a&gt;) ","")&amp;IF($U19&lt;&gt;"","(&lt;a href=#i&gt;i&lt;/a&gt;) ","")&amp;"&lt;/td&gt;&lt;/tr&gt;"</f>
        <v>&lt;tr&gt;&lt;td&gt;&lt;img src='/img/othello/omerkel.github.io.png' alt='omerkel.github.io' title='Zoom' width=21 height=38&gt;&lt;a href='http://omerkel.github.io/UCThello/html5/src/' target=_blank&gt;omerkel.github.io&lt;/a&gt;&lt;/td&gt;&lt;td&gt;995&lt;/td&gt;&lt;td&gt;15&lt;/td&gt;&lt;td&gt;2&lt;/td&gt;&lt;td&gt;20&lt;/td&gt;&lt;td&gt;&lt;/td&gt;&lt;/tr&gt;</v>
      </c>
    </row>
    <row r="20" spans="1:22" x14ac:dyDescent="0.25">
      <c r="A20" t="s">
        <v>129</v>
      </c>
      <c r="B20" t="s">
        <v>95</v>
      </c>
      <c r="C20" t="str">
        <f>$A20&amp;"!"&amp;$B20</f>
        <v>http://www.midnightbeach.com/jon/ReversiScript/!Hard</v>
      </c>
      <c r="D20">
        <f>$E20+$F20</f>
        <v>39</v>
      </c>
      <c r="E20">
        <f>COUNTIFS(Games!$C:$C,$C20)</f>
        <v>26</v>
      </c>
      <c r="F20">
        <f>COUNTIFS(Games!$F:$F,$C20)</f>
        <v>13</v>
      </c>
      <c r="G20">
        <f>COUNTIFS(Games!$C:$C,$C20,Games!$Q:$Q,1)+COUNTIFS(Games!$F:$F,$C20,Games!$R:$R,1)</f>
        <v>19</v>
      </c>
      <c r="H20">
        <f>COUNTIFS(Games!$C:$C,$C20,Games!$Q:$Q,0.5)+COUNTIFS(Games!$F:$F,$C20,Games!$R:$R,0.5)</f>
        <v>0</v>
      </c>
      <c r="I20">
        <f>COUNTIFS(Games!$C:$C,$C20,Games!$Q:$Q,0)+COUNTIFS(Games!$F:$F,$C20,Games!$R:$R,0)</f>
        <v>20</v>
      </c>
      <c r="J20" cm="1">
        <f t="array" ref="J20">MAX(ROW(Games!$C:$C)*($C20=Games!$C:$C),ROW(Games!$F:$F)*($C20=Games!$F:$F))</f>
        <v>728</v>
      </c>
      <c r="K20" s="2" cm="1">
        <f t="array" aca="1" ref="K20" ca="1">IF($J20&gt;0,IF(INDEX(Games!$C:$C,$J20)=$C20,INDEX(Games!$S:$S,$J20),INDEX(Games!$T:$T,$J20)),1000)</f>
        <v>993.3796686810407</v>
      </c>
      <c r="L20" s="2" t="s">
        <v>209</v>
      </c>
      <c r="V20" t="str">
        <f ca="1">"&lt;tr&gt;&lt;td&gt;&lt;img src='/img/othello/"&amp;SUBSTITUTE($L20,"/","_")&amp;".png' alt='"&amp;$L20&amp;"' title='Zoom' width=21 height=38&gt;&lt;a href='"&amp;$A20&amp;"' target=_blank&gt;"&amp;$L20&amp;"&lt;/a&gt;"&amp;IF($B20&lt;&gt;""," ("&amp;$B20&amp;")","")&amp;"&lt;/td&gt;&lt;td&gt;"&amp;ROUND($K20,0)&amp;"&lt;/td&gt;&lt;td&gt;"&amp;$G20&amp;"&lt;/td&gt;&lt;td&gt;"&amp;H20&amp;"&lt;/td&gt;&lt;td&gt;"&amp;$I20&amp;"&lt;/td&gt;&lt;td&gt;"&amp;IF($M20&lt;&gt;"","(&lt;a href=#a&gt;a&lt;/a&gt;) ","")&amp;IF($N20&lt;&gt;"","(&lt;a href=#b&gt;b&lt;/a&gt;) ","")&amp;IF($O20&lt;&gt;"","(&lt;a href=#c&gt;c&lt;/a&gt;) ","")&amp;IF($P20&lt;&gt;"","(&lt;a href=#d&gt;d&lt;/a&gt;) ","")&amp;IF($Q20&lt;&gt;"","(&lt;a href=#e&gt;e&lt;/a&gt;) ","")&amp;IF($R20&lt;&gt;"","(&lt;a href=#f&gt;f&lt;/a&gt;) ","")&amp;IF($S20&lt;&gt;"","(&lt;a href=#g&gt;g&lt;/a&gt;) ","")&amp;IF($T20&lt;&gt;"","(&lt;a href=#h&gt;h&lt;/a&gt;) ","")&amp;IF($U20&lt;&gt;"","(&lt;a href=#i&gt;i&lt;/a&gt;) ","")&amp;"&lt;/td&gt;&lt;/tr&gt;"</f>
        <v>&lt;tr&gt;&lt;td&gt;&lt;img src='/img/othello/midnightbeach.com.png' alt='midnightbeach.com' title='Zoom' width=21 height=38&gt;&lt;a href='http://www.midnightbeach.com/jon/ReversiScript/' target=_blank&gt;midnightbeach.com&lt;/a&gt; (Hard)&lt;/td&gt;&lt;td&gt;993&lt;/td&gt;&lt;td&gt;19&lt;/td&gt;&lt;td&gt;0&lt;/td&gt;&lt;td&gt;20&lt;/td&gt;&lt;td&gt;&lt;/td&gt;&lt;/tr&gt;</v>
      </c>
    </row>
    <row r="21" spans="1:22" x14ac:dyDescent="0.25">
      <c r="A21" t="s">
        <v>125</v>
      </c>
      <c r="C21" t="str">
        <f>$A21&amp;"!"&amp;$B21</f>
        <v>http://www.aurochs.org/games/cowthello/!</v>
      </c>
      <c r="D21">
        <f>$E21+$F21</f>
        <v>28</v>
      </c>
      <c r="E21">
        <f>COUNTIFS(Games!$C:$C,$C21)</f>
        <v>26</v>
      </c>
      <c r="F21">
        <f>COUNTIFS(Games!$F:$F,$C21)</f>
        <v>2</v>
      </c>
      <c r="G21">
        <f>COUNTIFS(Games!$C:$C,$C21,Games!$Q:$Q,1)+COUNTIFS(Games!$F:$F,$C21,Games!$R:$R,1)</f>
        <v>13</v>
      </c>
      <c r="H21">
        <f>COUNTIFS(Games!$C:$C,$C21,Games!$Q:$Q,0.5)+COUNTIFS(Games!$F:$F,$C21,Games!$R:$R,0.5)</f>
        <v>0</v>
      </c>
      <c r="I21">
        <f>COUNTIFS(Games!$C:$C,$C21,Games!$Q:$Q,0)+COUNTIFS(Games!$F:$F,$C21,Games!$R:$R,0)</f>
        <v>15</v>
      </c>
      <c r="J21" cm="1">
        <f t="array" ref="J21">MAX(ROW(Games!$C:$C)*($C21=Games!$C:$C),ROW(Games!$F:$F)*($C21=Games!$F:$F))</f>
        <v>629</v>
      </c>
      <c r="K21" s="2" cm="1">
        <f t="array" aca="1" ref="K21" ca="1">IF($J21&gt;0,IF(INDEX(Games!$C:$C,$J21)=$C21,INDEX(Games!$S:$S,$J21),INDEX(Games!$T:$T,$J21)),1000)</f>
        <v>991.89245765755606</v>
      </c>
      <c r="L21" s="2" t="s">
        <v>213</v>
      </c>
      <c r="N21" s="2" t="s">
        <v>200</v>
      </c>
      <c r="V21" t="str">
        <f ca="1">"&lt;tr&gt;&lt;td&gt;&lt;img src='/img/othello/"&amp;SUBSTITUTE($L21,"/","_")&amp;".png' alt='"&amp;$L21&amp;"' title='Zoom' width=21 height=38&gt;&lt;a href='"&amp;$A21&amp;"' target=_blank&gt;"&amp;$L21&amp;"&lt;/a&gt;"&amp;IF($B21&lt;&gt;""," ("&amp;$B21&amp;")","")&amp;"&lt;/td&gt;&lt;td&gt;"&amp;ROUND($K21,0)&amp;"&lt;/td&gt;&lt;td&gt;"&amp;$G21&amp;"&lt;/td&gt;&lt;td&gt;"&amp;H21&amp;"&lt;/td&gt;&lt;td&gt;"&amp;$I21&amp;"&lt;/td&gt;&lt;td&gt;"&amp;IF($M21&lt;&gt;"","(&lt;a href=#a&gt;a&lt;/a&gt;) ","")&amp;IF($N21&lt;&gt;"","(&lt;a href=#b&gt;b&lt;/a&gt;) ","")&amp;IF($O21&lt;&gt;"","(&lt;a href=#c&gt;c&lt;/a&gt;) ","")&amp;IF($P21&lt;&gt;"","(&lt;a href=#d&gt;d&lt;/a&gt;) ","")&amp;IF($Q21&lt;&gt;"","(&lt;a href=#e&gt;e&lt;/a&gt;) ","")&amp;IF($R21&lt;&gt;"","(&lt;a href=#f&gt;f&lt;/a&gt;) ","")&amp;IF($S21&lt;&gt;"","(&lt;a href=#g&gt;g&lt;/a&gt;) ","")&amp;IF($T21&lt;&gt;"","(&lt;a href=#h&gt;h&lt;/a&gt;) ","")&amp;IF($U21&lt;&gt;"","(&lt;a href=#i&gt;i&lt;/a&gt;) ","")&amp;"&lt;/td&gt;&lt;/tr&gt;"</f>
        <v>&lt;tr&gt;&lt;td&gt;&lt;img src='/img/othello/aurochs.org.png' alt='aurochs.org' title='Zoom' width=21 height=38&gt;&lt;a href='http://www.aurochs.org/games/cowthello/' target=_blank&gt;aurochs.org&lt;/a&gt;&lt;/td&gt;&lt;td&gt;992&lt;/td&gt;&lt;td&gt;13&lt;/td&gt;&lt;td&gt;0&lt;/td&gt;&lt;td&gt;15&lt;/td&gt;&lt;td&gt;(&lt;a href=#b&gt;b&lt;/a&gt;) &lt;/td&gt;&lt;/tr&gt;</v>
      </c>
    </row>
    <row r="22" spans="1:22" x14ac:dyDescent="0.25">
      <c r="A22" t="s">
        <v>90</v>
      </c>
      <c r="B22" t="s">
        <v>91</v>
      </c>
      <c r="C22" t="str">
        <f>$A22&amp;"!"&amp;$B22</f>
        <v>https://cardgames.io/reversi/!Smart opponent</v>
      </c>
      <c r="D22">
        <f>$E22+$F22</f>
        <v>28</v>
      </c>
      <c r="E22">
        <f>COUNTIFS(Games!$C:$C,$C22)</f>
        <v>23</v>
      </c>
      <c r="F22">
        <f>COUNTIFS(Games!$F:$F,$C22)</f>
        <v>5</v>
      </c>
      <c r="G22">
        <f>COUNTIFS(Games!$C:$C,$C22,Games!$Q:$Q,1)+COUNTIFS(Games!$F:$F,$C22,Games!$R:$R,1)</f>
        <v>11</v>
      </c>
      <c r="H22">
        <f>COUNTIFS(Games!$C:$C,$C22,Games!$Q:$Q,0.5)+COUNTIFS(Games!$F:$F,$C22,Games!$R:$R,0.5)</f>
        <v>1</v>
      </c>
      <c r="I22">
        <f>COUNTIFS(Games!$C:$C,$C22,Games!$Q:$Q,0)+COUNTIFS(Games!$F:$F,$C22,Games!$R:$R,0)</f>
        <v>16</v>
      </c>
      <c r="J22" cm="1">
        <f t="array" ref="J22">MAX(ROW(Games!$C:$C)*($C22=Games!$C:$C),ROW(Games!$F:$F)*($C22=Games!$F:$F))</f>
        <v>489</v>
      </c>
      <c r="K22" s="2" cm="1">
        <f t="array" aca="1" ref="K22" ca="1">IF($J22&gt;0,IF(INDEX(Games!$C:$C,$J22)=$C22,INDEX(Games!$S:$S,$J22),INDEX(Games!$T:$T,$J22)),1000)</f>
        <v>991.76957104037103</v>
      </c>
      <c r="L22" s="2" t="s">
        <v>219</v>
      </c>
      <c r="V22" t="str">
        <f ca="1">"&lt;tr&gt;&lt;td&gt;&lt;img src='/img/othello/"&amp;SUBSTITUTE($L22,"/","_")&amp;".png' alt='"&amp;$L22&amp;"' title='Zoom' width=21 height=38&gt;&lt;a href='"&amp;$A22&amp;"' target=_blank&gt;"&amp;$L22&amp;"&lt;/a&gt;"&amp;IF($B22&lt;&gt;""," ("&amp;$B22&amp;")","")&amp;"&lt;/td&gt;&lt;td&gt;"&amp;ROUND($K22,0)&amp;"&lt;/td&gt;&lt;td&gt;"&amp;$G22&amp;"&lt;/td&gt;&lt;td&gt;"&amp;H22&amp;"&lt;/td&gt;&lt;td&gt;"&amp;$I22&amp;"&lt;/td&gt;&lt;td&gt;"&amp;IF($M22&lt;&gt;"","(&lt;a href=#a&gt;a&lt;/a&gt;) ","")&amp;IF($N22&lt;&gt;"","(&lt;a href=#b&gt;b&lt;/a&gt;) ","")&amp;IF($O22&lt;&gt;"","(&lt;a href=#c&gt;c&lt;/a&gt;) ","")&amp;IF($P22&lt;&gt;"","(&lt;a href=#d&gt;d&lt;/a&gt;) ","")&amp;IF($Q22&lt;&gt;"","(&lt;a href=#e&gt;e&lt;/a&gt;) ","")&amp;IF($R22&lt;&gt;"","(&lt;a href=#f&gt;f&lt;/a&gt;) ","")&amp;IF($S22&lt;&gt;"","(&lt;a href=#g&gt;g&lt;/a&gt;) ","")&amp;IF($T22&lt;&gt;"","(&lt;a href=#h&gt;h&lt;/a&gt;) ","")&amp;IF($U22&lt;&gt;"","(&lt;a href=#i&gt;i&lt;/a&gt;) ","")&amp;"&lt;/td&gt;&lt;/tr&gt;"</f>
        <v>&lt;tr&gt;&lt;td&gt;&lt;img src='/img/othello/cardgames.io.png' alt='cardgames.io' title='Zoom' width=21 height=38&gt;&lt;a href='https://cardgames.io/reversi/' target=_blank&gt;cardgames.io&lt;/a&gt; (Smart opponent)&lt;/td&gt;&lt;td&gt;992&lt;/td&gt;&lt;td&gt;11&lt;/td&gt;&lt;td&gt;1&lt;/td&gt;&lt;td&gt;16&lt;/td&gt;&lt;td&gt;&lt;/td&gt;&lt;/tr&gt;</v>
      </c>
    </row>
    <row r="23" spans="1:22" x14ac:dyDescent="0.25">
      <c r="A23" t="s">
        <v>116</v>
      </c>
      <c r="B23" t="s">
        <v>117</v>
      </c>
      <c r="C23" t="str">
        <f>$A23&amp;"!"&amp;$B23</f>
        <v>https://kana.github.io/othello-js/!PM-1024/e</v>
      </c>
      <c r="D23">
        <f>$E23+$F23</f>
        <v>32</v>
      </c>
      <c r="E23">
        <f>COUNTIFS(Games!$C:$C,$C23)</f>
        <v>27</v>
      </c>
      <c r="F23">
        <f>COUNTIFS(Games!$F:$F,$C23)</f>
        <v>5</v>
      </c>
      <c r="G23">
        <f>COUNTIFS(Games!$C:$C,$C23,Games!$Q:$Q,1)+COUNTIFS(Games!$F:$F,$C23,Games!$R:$R,1)</f>
        <v>15</v>
      </c>
      <c r="H23">
        <f>COUNTIFS(Games!$C:$C,$C23,Games!$Q:$Q,0.5)+COUNTIFS(Games!$F:$F,$C23,Games!$R:$R,0.5)</f>
        <v>2</v>
      </c>
      <c r="I23">
        <f>COUNTIFS(Games!$C:$C,$C23,Games!$Q:$Q,0)+COUNTIFS(Games!$F:$F,$C23,Games!$R:$R,0)</f>
        <v>15</v>
      </c>
      <c r="J23" cm="1">
        <f t="array" ref="J23">MAX(ROW(Games!$C:$C)*($C23=Games!$C:$C),ROW(Games!$F:$F)*($C23=Games!$F:$F))</f>
        <v>678</v>
      </c>
      <c r="K23" s="2" cm="1">
        <f t="array" aca="1" ref="K23" ca="1">IF($J23&gt;0,IF(INDEX(Games!$C:$C,$J23)=$C23,INDEX(Games!$S:$S,$J23),INDEX(Games!$T:$T,$J23)),1000)</f>
        <v>991.66248124161632</v>
      </c>
      <c r="L23" s="2" t="s">
        <v>218</v>
      </c>
      <c r="V23" t="str">
        <f ca="1">"&lt;tr&gt;&lt;td&gt;&lt;img src='/img/othello/"&amp;SUBSTITUTE($L23,"/","_")&amp;".png' alt='"&amp;$L23&amp;"' title='Zoom' width=21 height=38&gt;&lt;a href='"&amp;$A23&amp;"' target=_blank&gt;"&amp;$L23&amp;"&lt;/a&gt;"&amp;IF($B23&lt;&gt;""," ("&amp;$B23&amp;")","")&amp;"&lt;/td&gt;&lt;td&gt;"&amp;ROUND($K23,0)&amp;"&lt;/td&gt;&lt;td&gt;"&amp;$G23&amp;"&lt;/td&gt;&lt;td&gt;"&amp;H23&amp;"&lt;/td&gt;&lt;td&gt;"&amp;$I23&amp;"&lt;/td&gt;&lt;td&gt;"&amp;IF($M23&lt;&gt;"","(&lt;a href=#a&gt;a&lt;/a&gt;) ","")&amp;IF($N23&lt;&gt;"","(&lt;a href=#b&gt;b&lt;/a&gt;) ","")&amp;IF($O23&lt;&gt;"","(&lt;a href=#c&gt;c&lt;/a&gt;) ","")&amp;IF($P23&lt;&gt;"","(&lt;a href=#d&gt;d&lt;/a&gt;) ","")&amp;IF($Q23&lt;&gt;"","(&lt;a href=#e&gt;e&lt;/a&gt;) ","")&amp;IF($R23&lt;&gt;"","(&lt;a href=#f&gt;f&lt;/a&gt;) ","")&amp;IF($S23&lt;&gt;"","(&lt;a href=#g&gt;g&lt;/a&gt;) ","")&amp;IF($T23&lt;&gt;"","(&lt;a href=#h&gt;h&lt;/a&gt;) ","")&amp;IF($U23&lt;&gt;"","(&lt;a href=#i&gt;i&lt;/a&gt;) ","")&amp;"&lt;/td&gt;&lt;/tr&gt;"</f>
        <v>&lt;tr&gt;&lt;td&gt;&lt;img src='/img/othello/kana.github.io.png' alt='kana.github.io' title='Zoom' width=21 height=38&gt;&lt;a href='https://kana.github.io/othello-js/' target=_blank&gt;kana.github.io&lt;/a&gt; (PM-1024/e)&lt;/td&gt;&lt;td&gt;992&lt;/td&gt;&lt;td&gt;15&lt;/td&gt;&lt;td&gt;2&lt;/td&gt;&lt;td&gt;15&lt;/td&gt;&lt;td&gt;&lt;/td&gt;&lt;/tr&gt;</v>
      </c>
    </row>
    <row r="24" spans="1:22" x14ac:dyDescent="0.25">
      <c r="A24" t="s">
        <v>108</v>
      </c>
      <c r="B24" s="1" t="s">
        <v>88</v>
      </c>
      <c r="C24" t="str">
        <f>$A24&amp;"!"&amp;$B24</f>
        <v>http://davidbau.com/reversi/!</v>
      </c>
      <c r="D24">
        <f>$E24+$F24</f>
        <v>32</v>
      </c>
      <c r="E24">
        <f>COUNTIFS(Games!$C:$C,$C24)</f>
        <v>0</v>
      </c>
      <c r="F24">
        <f>COUNTIFS(Games!$F:$F,$C24)</f>
        <v>32</v>
      </c>
      <c r="G24">
        <f>COUNTIFS(Games!$C:$C,$C24,Games!$Q:$Q,1)+COUNTIFS(Games!$F:$F,$C24,Games!$R:$R,1)</f>
        <v>16</v>
      </c>
      <c r="H24">
        <f>COUNTIFS(Games!$C:$C,$C24,Games!$Q:$Q,0.5)+COUNTIFS(Games!$F:$F,$C24,Games!$R:$R,0.5)</f>
        <v>0</v>
      </c>
      <c r="I24">
        <f>COUNTIFS(Games!$C:$C,$C24,Games!$Q:$Q,0)+COUNTIFS(Games!$F:$F,$C24,Games!$R:$R,0)</f>
        <v>16</v>
      </c>
      <c r="J24" cm="1">
        <f t="array" ref="J24">MAX(ROW(Games!$C:$C)*($C24=Games!$C:$C),ROW(Games!$F:$F)*($C24=Games!$F:$F))</f>
        <v>679</v>
      </c>
      <c r="K24" s="2" cm="1">
        <f t="array" aca="1" ref="K24" ca="1">IF($J24&gt;0,IF(INDEX(Games!$C:$C,$J24)=$C24,INDEX(Games!$S:$S,$J24),INDEX(Games!$T:$T,$J24)),1000)</f>
        <v>984.84438990607384</v>
      </c>
      <c r="L24" s="2" t="s">
        <v>217</v>
      </c>
      <c r="P24" s="2" t="s">
        <v>200</v>
      </c>
      <c r="V24" t="str">
        <f ca="1">"&lt;tr&gt;&lt;td&gt;&lt;img src='/img/othello/"&amp;SUBSTITUTE($L24,"/","_")&amp;".png' alt='"&amp;$L24&amp;"' title='Zoom' width=21 height=38&gt;&lt;a href='"&amp;$A24&amp;"' target=_blank&gt;"&amp;$L24&amp;"&lt;/a&gt;"&amp;IF($B24&lt;&gt;""," ("&amp;$B24&amp;")","")&amp;"&lt;/td&gt;&lt;td&gt;"&amp;ROUND($K24,0)&amp;"&lt;/td&gt;&lt;td&gt;"&amp;$G24&amp;"&lt;/td&gt;&lt;td&gt;"&amp;H24&amp;"&lt;/td&gt;&lt;td&gt;"&amp;$I24&amp;"&lt;/td&gt;&lt;td&gt;"&amp;IF($M24&lt;&gt;"","(&lt;a href=#a&gt;a&lt;/a&gt;) ","")&amp;IF($N24&lt;&gt;"","(&lt;a href=#b&gt;b&lt;/a&gt;) ","")&amp;IF($O24&lt;&gt;"","(&lt;a href=#c&gt;c&lt;/a&gt;) ","")&amp;IF($P24&lt;&gt;"","(&lt;a href=#d&gt;d&lt;/a&gt;) ","")&amp;IF($Q24&lt;&gt;"","(&lt;a href=#e&gt;e&lt;/a&gt;) ","")&amp;IF($R24&lt;&gt;"","(&lt;a href=#f&gt;f&lt;/a&gt;) ","")&amp;IF($S24&lt;&gt;"","(&lt;a href=#g&gt;g&lt;/a&gt;) ","")&amp;IF($T24&lt;&gt;"","(&lt;a href=#h&gt;h&lt;/a&gt;) ","")&amp;IF($U24&lt;&gt;"","(&lt;a href=#i&gt;i&lt;/a&gt;) ","")&amp;"&lt;/td&gt;&lt;/tr&gt;"</f>
        <v>&lt;tr&gt;&lt;td&gt;&lt;img src='/img/othello/davidbau.com.png' alt='davidbau.com' title='Zoom' width=21 height=38&gt;&lt;a href='http://davidbau.com/reversi/' target=_blank&gt;davidbau.com&lt;/a&gt;&lt;/td&gt;&lt;td&gt;985&lt;/td&gt;&lt;td&gt;16&lt;/td&gt;&lt;td&gt;0&lt;/td&gt;&lt;td&gt;16&lt;/td&gt;&lt;td&gt;(&lt;a href=#d&gt;d&lt;/a&gt;) &lt;/td&gt;&lt;/tr&gt;</v>
      </c>
    </row>
    <row r="25" spans="1:22" x14ac:dyDescent="0.25">
      <c r="A25" t="s">
        <v>116</v>
      </c>
      <c r="B25" t="s">
        <v>131</v>
      </c>
      <c r="C25" t="str">
        <f>$A25&amp;"!"&amp;$B25</f>
        <v>https://kana.github.io/othello-js/!M-4096</v>
      </c>
      <c r="D25">
        <f>$E25+$F25</f>
        <v>31</v>
      </c>
      <c r="E25">
        <f>COUNTIFS(Games!$C:$C,$C25)</f>
        <v>21</v>
      </c>
      <c r="F25">
        <f>COUNTIFS(Games!$F:$F,$C25)</f>
        <v>10</v>
      </c>
      <c r="G25">
        <f>COUNTIFS(Games!$C:$C,$C25,Games!$Q:$Q,1)+COUNTIFS(Games!$F:$F,$C25,Games!$R:$R,1)</f>
        <v>15</v>
      </c>
      <c r="H25">
        <f>COUNTIFS(Games!$C:$C,$C25,Games!$Q:$Q,0.5)+COUNTIFS(Games!$F:$F,$C25,Games!$R:$R,0.5)</f>
        <v>0</v>
      </c>
      <c r="I25">
        <f>COUNTIFS(Games!$C:$C,$C25,Games!$Q:$Q,0)+COUNTIFS(Games!$F:$F,$C25,Games!$R:$R,0)</f>
        <v>16</v>
      </c>
      <c r="J25" cm="1">
        <f t="array" ref="J25">MAX(ROW(Games!$C:$C)*($C25=Games!$C:$C),ROW(Games!$F:$F)*($C25=Games!$F:$F))</f>
        <v>488</v>
      </c>
      <c r="K25" s="2" cm="1">
        <f t="array" aca="1" ref="K25" ca="1">IF($J25&gt;0,IF(INDEX(Games!$C:$C,$J25)=$C25,INDEX(Games!$S:$S,$J25),INDEX(Games!$T:$T,$J25)),1000)</f>
        <v>984.06927857033213</v>
      </c>
      <c r="L25" s="2" t="s">
        <v>218</v>
      </c>
      <c r="V25" t="str">
        <f ca="1">"&lt;tr&gt;&lt;td&gt;&lt;img src='/img/othello/"&amp;SUBSTITUTE($L25,"/","_")&amp;".png' alt='"&amp;$L25&amp;"' title='Zoom' width=21 height=38&gt;&lt;a href='"&amp;$A25&amp;"' target=_blank&gt;"&amp;$L25&amp;"&lt;/a&gt;"&amp;IF($B25&lt;&gt;""," ("&amp;$B25&amp;")","")&amp;"&lt;/td&gt;&lt;td&gt;"&amp;ROUND($K25,0)&amp;"&lt;/td&gt;&lt;td&gt;"&amp;$G25&amp;"&lt;/td&gt;&lt;td&gt;"&amp;H25&amp;"&lt;/td&gt;&lt;td&gt;"&amp;$I25&amp;"&lt;/td&gt;&lt;td&gt;"&amp;IF($M25&lt;&gt;"","(&lt;a href=#a&gt;a&lt;/a&gt;) ","")&amp;IF($N25&lt;&gt;"","(&lt;a href=#b&gt;b&lt;/a&gt;) ","")&amp;IF($O25&lt;&gt;"","(&lt;a href=#c&gt;c&lt;/a&gt;) ","")&amp;IF($P25&lt;&gt;"","(&lt;a href=#d&gt;d&lt;/a&gt;) ","")&amp;IF($Q25&lt;&gt;"","(&lt;a href=#e&gt;e&lt;/a&gt;) ","")&amp;IF($R25&lt;&gt;"","(&lt;a href=#f&gt;f&lt;/a&gt;) ","")&amp;IF($S25&lt;&gt;"","(&lt;a href=#g&gt;g&lt;/a&gt;) ","")&amp;IF($T25&lt;&gt;"","(&lt;a href=#h&gt;h&lt;/a&gt;) ","")&amp;IF($U25&lt;&gt;"","(&lt;a href=#i&gt;i&lt;/a&gt;) ","")&amp;"&lt;/td&gt;&lt;/tr&gt;"</f>
        <v>&lt;tr&gt;&lt;td&gt;&lt;img src='/img/othello/kana.github.io.png' alt='kana.github.io' title='Zoom' width=21 height=38&gt;&lt;a href='https://kana.github.io/othello-js/' target=_blank&gt;kana.github.io&lt;/a&gt; (M-4096)&lt;/td&gt;&lt;td&gt;984&lt;/td&gt;&lt;td&gt;15&lt;/td&gt;&lt;td&gt;0&lt;/td&gt;&lt;td&gt;16&lt;/td&gt;&lt;td&gt;&lt;/td&gt;&lt;/tr&gt;</v>
      </c>
    </row>
    <row r="26" spans="1:22" x14ac:dyDescent="0.25">
      <c r="A26" t="s">
        <v>112</v>
      </c>
      <c r="B26">
        <v>3</v>
      </c>
      <c r="C26" t="str">
        <f>$A26&amp;"!"&amp;$B26</f>
        <v>https://lazymuttgames.com/games/Othello/!3</v>
      </c>
      <c r="D26">
        <f>$E26+$F26</f>
        <v>30</v>
      </c>
      <c r="E26">
        <f>COUNTIFS(Games!$C:$C,$C26)</f>
        <v>26</v>
      </c>
      <c r="F26">
        <f>COUNTIFS(Games!$F:$F,$C26)</f>
        <v>4</v>
      </c>
      <c r="G26">
        <f>COUNTIFS(Games!$C:$C,$C26,Games!$Q:$Q,1)+COUNTIFS(Games!$F:$F,$C26,Games!$R:$R,1)</f>
        <v>12</v>
      </c>
      <c r="H26">
        <f>COUNTIFS(Games!$C:$C,$C26,Games!$Q:$Q,0.5)+COUNTIFS(Games!$F:$F,$C26,Games!$R:$R,0.5)</f>
        <v>2</v>
      </c>
      <c r="I26">
        <f>COUNTIFS(Games!$C:$C,$C26,Games!$Q:$Q,0)+COUNTIFS(Games!$F:$F,$C26,Games!$R:$R,0)</f>
        <v>16</v>
      </c>
      <c r="J26" cm="1">
        <f t="array" ref="J26">MAX(ROW(Games!$C:$C)*($C26=Games!$C:$C),ROW(Games!$F:$F)*($C26=Games!$F:$F))</f>
        <v>682</v>
      </c>
      <c r="K26" s="2" cm="1">
        <f t="array" aca="1" ref="K26" ca="1">IF($J26&gt;0,IF(INDEX(Games!$C:$C,$J26)=$C26,INDEX(Games!$S:$S,$J26),INDEX(Games!$T:$T,$J26)),1000)</f>
        <v>982.27723800558499</v>
      </c>
      <c r="L26" s="2" t="s">
        <v>229</v>
      </c>
      <c r="V26" t="str">
        <f ca="1">"&lt;tr&gt;&lt;td&gt;&lt;img src='/img/othello/"&amp;SUBSTITUTE($L26,"/","_")&amp;".png' alt='"&amp;$L26&amp;"' title='Zoom' width=21 height=38&gt;&lt;a href='"&amp;$A26&amp;"' target=_blank&gt;"&amp;$L26&amp;"&lt;/a&gt;"&amp;IF($B26&lt;&gt;""," ("&amp;$B26&amp;")","")&amp;"&lt;/td&gt;&lt;td&gt;"&amp;ROUND($K26,0)&amp;"&lt;/td&gt;&lt;td&gt;"&amp;$G26&amp;"&lt;/td&gt;&lt;td&gt;"&amp;H26&amp;"&lt;/td&gt;&lt;td&gt;"&amp;$I26&amp;"&lt;/td&gt;&lt;td&gt;"&amp;IF($M26&lt;&gt;"","(&lt;a href=#a&gt;a&lt;/a&gt;) ","")&amp;IF($N26&lt;&gt;"","(&lt;a href=#b&gt;b&lt;/a&gt;) ","")&amp;IF($O26&lt;&gt;"","(&lt;a href=#c&gt;c&lt;/a&gt;) ","")&amp;IF($P26&lt;&gt;"","(&lt;a href=#d&gt;d&lt;/a&gt;) ","")&amp;IF($Q26&lt;&gt;"","(&lt;a href=#e&gt;e&lt;/a&gt;) ","")&amp;IF($R26&lt;&gt;"","(&lt;a href=#f&gt;f&lt;/a&gt;) ","")&amp;IF($S26&lt;&gt;"","(&lt;a href=#g&gt;g&lt;/a&gt;) ","")&amp;IF($T26&lt;&gt;"","(&lt;a href=#h&gt;h&lt;/a&gt;) ","")&amp;IF($U26&lt;&gt;"","(&lt;a href=#i&gt;i&lt;/a&gt;) ","")&amp;"&lt;/td&gt;&lt;/tr&gt;"</f>
        <v>&lt;tr&gt;&lt;td&gt;&lt;img src='/img/othello/lazymuttgames.com.png' alt='lazymuttgames.com' title='Zoom' width=21 height=38&gt;&lt;a href='https://lazymuttgames.com/games/Othello/' target=_blank&gt;lazymuttgames.com&lt;/a&gt; (3)&lt;/td&gt;&lt;td&gt;982&lt;/td&gt;&lt;td&gt;12&lt;/td&gt;&lt;td&gt;2&lt;/td&gt;&lt;td&gt;16&lt;/td&gt;&lt;td&gt;&lt;/td&gt;&lt;/tr&gt;</v>
      </c>
    </row>
    <row r="27" spans="1:22" x14ac:dyDescent="0.25">
      <c r="A27" t="s">
        <v>193</v>
      </c>
      <c r="B27">
        <v>6</v>
      </c>
      <c r="C27" t="str">
        <f>$A27&amp;"!"&amp;$B27</f>
        <v>https://wasm-othello.t-yng.jp/!6</v>
      </c>
      <c r="D27">
        <f>$E27+$F27</f>
        <v>40</v>
      </c>
      <c r="E27">
        <f>COUNTIFS(Games!$C:$C,$C27)</f>
        <v>29</v>
      </c>
      <c r="F27">
        <f>COUNTIFS(Games!$F:$F,$C27)</f>
        <v>11</v>
      </c>
      <c r="G27">
        <f>COUNTIFS(Games!$C:$C,$C27,Games!$Q:$Q,1)+COUNTIFS(Games!$F:$F,$C27,Games!$R:$R,1)</f>
        <v>18</v>
      </c>
      <c r="H27">
        <f>COUNTIFS(Games!$C:$C,$C27,Games!$Q:$Q,0.5)+COUNTIFS(Games!$F:$F,$C27,Games!$R:$R,0.5)</f>
        <v>1</v>
      </c>
      <c r="I27">
        <f>COUNTIFS(Games!$C:$C,$C27,Games!$Q:$Q,0)+COUNTIFS(Games!$F:$F,$C27,Games!$R:$R,0)</f>
        <v>21</v>
      </c>
      <c r="J27" cm="1">
        <f t="array" ref="J27">MAX(ROW(Games!$C:$C)*($C27=Games!$C:$C),ROW(Games!$F:$F)*($C27=Games!$F:$F))</f>
        <v>666</v>
      </c>
      <c r="K27" s="2" cm="1">
        <f t="array" aca="1" ref="K27" ca="1">IF($J27&gt;0,IF(INDEX(Games!$C:$C,$J27)=$C27,INDEX(Games!$S:$S,$J27),INDEX(Games!$T:$T,$J27)),1000)</f>
        <v>980.73853736940794</v>
      </c>
      <c r="L27" s="2" t="s">
        <v>227</v>
      </c>
      <c r="N27" s="2" t="s">
        <v>200</v>
      </c>
      <c r="R27" t="s">
        <v>200</v>
      </c>
      <c r="V27" t="str">
        <f ca="1">"&lt;tr&gt;&lt;td&gt;&lt;img src='/img/othello/"&amp;SUBSTITUTE($L27,"/","_")&amp;".png' alt='"&amp;$L27&amp;"' title='Zoom' width=21 height=38&gt;&lt;a href='"&amp;$A27&amp;"' target=_blank&gt;"&amp;$L27&amp;"&lt;/a&gt;"&amp;IF($B27&lt;&gt;""," ("&amp;$B27&amp;")","")&amp;"&lt;/td&gt;&lt;td&gt;"&amp;ROUND($K27,0)&amp;"&lt;/td&gt;&lt;td&gt;"&amp;$G27&amp;"&lt;/td&gt;&lt;td&gt;"&amp;H27&amp;"&lt;/td&gt;&lt;td&gt;"&amp;$I27&amp;"&lt;/td&gt;&lt;td&gt;"&amp;IF($M27&lt;&gt;"","(&lt;a href=#a&gt;a&lt;/a&gt;) ","")&amp;IF($N27&lt;&gt;"","(&lt;a href=#b&gt;b&lt;/a&gt;) ","")&amp;IF($O27&lt;&gt;"","(&lt;a href=#c&gt;c&lt;/a&gt;) ","")&amp;IF($P27&lt;&gt;"","(&lt;a href=#d&gt;d&lt;/a&gt;) ","")&amp;IF($Q27&lt;&gt;"","(&lt;a href=#e&gt;e&lt;/a&gt;) ","")&amp;IF($R27&lt;&gt;"","(&lt;a href=#f&gt;f&lt;/a&gt;) ","")&amp;IF($S27&lt;&gt;"","(&lt;a href=#g&gt;g&lt;/a&gt;) ","")&amp;IF($T27&lt;&gt;"","(&lt;a href=#h&gt;h&lt;/a&gt;) ","")&amp;IF($U27&lt;&gt;"","(&lt;a href=#i&gt;i&lt;/a&gt;) ","")&amp;"&lt;/td&gt;&lt;/tr&gt;"</f>
        <v>&lt;tr&gt;&lt;td&gt;&lt;img src='/img/othello/wasm-othello.t-yng.jp.png' alt='wasm-othello.t-yng.jp' title='Zoom' width=21 height=38&gt;&lt;a href='https://wasm-othello.t-yng.jp/' target=_blank&gt;wasm-othello.t-yng.jp&lt;/a&gt; (6)&lt;/td&gt;&lt;td&gt;981&lt;/td&gt;&lt;td&gt;18&lt;/td&gt;&lt;td&gt;1&lt;/td&gt;&lt;td&gt;21&lt;/td&gt;&lt;td&gt;(&lt;a href=#b&gt;b&lt;/a&gt;) (&lt;a href=#f&gt;f&lt;/a&gt;) &lt;/td&gt;&lt;/tr&gt;</v>
      </c>
    </row>
    <row r="28" spans="1:22" x14ac:dyDescent="0.25">
      <c r="A28" t="s">
        <v>124</v>
      </c>
      <c r="B28">
        <v>3</v>
      </c>
      <c r="C28" t="str">
        <f>$A28&amp;"!"&amp;$B28</f>
        <v>https://www.lutanho.net/play/reversi.html!3</v>
      </c>
      <c r="D28">
        <f>$E28+$F28</f>
        <v>33</v>
      </c>
      <c r="E28">
        <f>COUNTIFS(Games!$C:$C,$C28)</f>
        <v>23</v>
      </c>
      <c r="F28">
        <f>COUNTIFS(Games!$F:$F,$C28)</f>
        <v>10</v>
      </c>
      <c r="G28">
        <f>COUNTIFS(Games!$C:$C,$C28,Games!$Q:$Q,1)+COUNTIFS(Games!$F:$F,$C28,Games!$R:$R,1)</f>
        <v>14</v>
      </c>
      <c r="H28">
        <f>COUNTIFS(Games!$C:$C,$C28,Games!$Q:$Q,0.5)+COUNTIFS(Games!$F:$F,$C28,Games!$R:$R,0.5)</f>
        <v>2</v>
      </c>
      <c r="I28">
        <f>COUNTIFS(Games!$C:$C,$C28,Games!$Q:$Q,0)+COUNTIFS(Games!$F:$F,$C28,Games!$R:$R,0)</f>
        <v>17</v>
      </c>
      <c r="J28" cm="1">
        <f t="array" ref="J28">MAX(ROW(Games!$C:$C)*($C28=Games!$C:$C),ROW(Games!$F:$F)*($C28=Games!$F:$F))</f>
        <v>677</v>
      </c>
      <c r="K28" s="2" cm="1">
        <f t="array" aca="1" ref="K28" ca="1">IF($J28&gt;0,IF(INDEX(Games!$C:$C,$J28)=$C28,INDEX(Games!$S:$S,$J28),INDEX(Games!$T:$T,$J28)),1000)</f>
        <v>979.40382260472325</v>
      </c>
      <c r="L28" s="2" t="s">
        <v>210</v>
      </c>
      <c r="V28" t="str">
        <f ca="1">"&lt;tr&gt;&lt;td&gt;&lt;img src='/img/othello/"&amp;SUBSTITUTE($L28,"/","_")&amp;".png' alt='"&amp;$L28&amp;"' title='Zoom' width=21 height=38&gt;&lt;a href='"&amp;$A28&amp;"' target=_blank&gt;"&amp;$L28&amp;"&lt;/a&gt;"&amp;IF($B28&lt;&gt;""," ("&amp;$B28&amp;")","")&amp;"&lt;/td&gt;&lt;td&gt;"&amp;ROUND($K28,0)&amp;"&lt;/td&gt;&lt;td&gt;"&amp;$G28&amp;"&lt;/td&gt;&lt;td&gt;"&amp;H28&amp;"&lt;/td&gt;&lt;td&gt;"&amp;$I28&amp;"&lt;/td&gt;&lt;td&gt;"&amp;IF($M28&lt;&gt;"","(&lt;a href=#a&gt;a&lt;/a&gt;) ","")&amp;IF($N28&lt;&gt;"","(&lt;a href=#b&gt;b&lt;/a&gt;) ","")&amp;IF($O28&lt;&gt;"","(&lt;a href=#c&gt;c&lt;/a&gt;) ","")&amp;IF($P28&lt;&gt;"","(&lt;a href=#d&gt;d&lt;/a&gt;) ","")&amp;IF($Q28&lt;&gt;"","(&lt;a href=#e&gt;e&lt;/a&gt;) ","")&amp;IF($R28&lt;&gt;"","(&lt;a href=#f&gt;f&lt;/a&gt;) ","")&amp;IF($S28&lt;&gt;"","(&lt;a href=#g&gt;g&lt;/a&gt;) ","")&amp;IF($T28&lt;&gt;"","(&lt;a href=#h&gt;h&lt;/a&gt;) ","")&amp;IF($U28&lt;&gt;"","(&lt;a href=#i&gt;i&lt;/a&gt;) ","")&amp;"&lt;/td&gt;&lt;/tr&gt;"</f>
        <v>&lt;tr&gt;&lt;td&gt;&lt;img src='/img/othello/lutanho.net.png' alt='lutanho.net' title='Zoom' width=21 height=38&gt;&lt;a href='https://www.lutanho.net/play/reversi.html' target=_blank&gt;lutanho.net&lt;/a&gt; (3)&lt;/td&gt;&lt;td&gt;979&lt;/td&gt;&lt;td&gt;14&lt;/td&gt;&lt;td&gt;2&lt;/td&gt;&lt;td&gt;17&lt;/td&gt;&lt;td&gt;&lt;/td&gt;&lt;/tr&gt;</v>
      </c>
    </row>
    <row r="29" spans="1:22" x14ac:dyDescent="0.25">
      <c r="A29" t="s">
        <v>255</v>
      </c>
      <c r="B29" t="s">
        <v>266</v>
      </c>
      <c r="C29" t="str">
        <f>$A29&amp;"!"&amp;$B29</f>
        <v>https://www.gamecraft.de/reversi/index.htm!Testphase 4</v>
      </c>
      <c r="D29">
        <f>$E29+$F29</f>
        <v>17</v>
      </c>
      <c r="E29">
        <f>COUNTIFS(Games!$C:$C,$C29)</f>
        <v>5</v>
      </c>
      <c r="F29">
        <f>COUNTIFS(Games!$F:$F,$C29)</f>
        <v>12</v>
      </c>
      <c r="G29">
        <f>COUNTIFS(Games!$C:$C,$C29,Games!$Q:$Q,1)+COUNTIFS(Games!$F:$F,$C29,Games!$R:$R,1)</f>
        <v>8</v>
      </c>
      <c r="H29">
        <f>COUNTIFS(Games!$C:$C,$C29,Games!$Q:$Q,0.5)+COUNTIFS(Games!$F:$F,$C29,Games!$R:$R,0.5)</f>
        <v>0</v>
      </c>
      <c r="I29">
        <f>COUNTIFS(Games!$C:$C,$C29,Games!$Q:$Q,0)+COUNTIFS(Games!$F:$F,$C29,Games!$R:$R,0)</f>
        <v>9</v>
      </c>
      <c r="J29" cm="1">
        <f t="array" ref="J29">MAX(ROW(Games!$C:$C)*($C29=Games!$C:$C),ROW(Games!$F:$F)*($C29=Games!$F:$F))</f>
        <v>642</v>
      </c>
      <c r="K29" s="2" cm="1">
        <f t="array" aca="1" ref="K29" ca="1">IF($J29&gt;0,IF(INDEX(Games!$C:$C,$J29)=$C29,INDEX(Games!$S:$S,$J29),INDEX(Games!$T:$T,$J29)),1000)</f>
        <v>976.44483617633807</v>
      </c>
      <c r="L29" s="2" t="s">
        <v>256</v>
      </c>
      <c r="V29" t="str">
        <f ca="1">"&lt;tr&gt;&lt;td&gt;&lt;img src='/img/othello/"&amp;SUBSTITUTE($L29,"/","_")&amp;".png' alt='"&amp;$L29&amp;"' title='Zoom' width=21 height=38&gt;&lt;a href='"&amp;$A29&amp;"' target=_blank&gt;"&amp;$L29&amp;"&lt;/a&gt;"&amp;IF($B29&lt;&gt;""," ("&amp;$B29&amp;")","")&amp;"&lt;/td&gt;&lt;td&gt;"&amp;ROUND($K29,0)&amp;"&lt;/td&gt;&lt;td&gt;"&amp;$G29&amp;"&lt;/td&gt;&lt;td&gt;"&amp;H29&amp;"&lt;/td&gt;&lt;td&gt;"&amp;$I29&amp;"&lt;/td&gt;&lt;td&gt;"&amp;IF($M29&lt;&gt;"","(&lt;a href=#a&gt;a&lt;/a&gt;) ","")&amp;IF($N29&lt;&gt;"","(&lt;a href=#b&gt;b&lt;/a&gt;) ","")&amp;IF($O29&lt;&gt;"","(&lt;a href=#c&gt;c&lt;/a&gt;) ","")&amp;IF($P29&lt;&gt;"","(&lt;a href=#d&gt;d&lt;/a&gt;) ","")&amp;IF($Q29&lt;&gt;"","(&lt;a href=#e&gt;e&lt;/a&gt;) ","")&amp;IF($R29&lt;&gt;"","(&lt;a href=#f&gt;f&lt;/a&gt;) ","")&amp;IF($S29&lt;&gt;"","(&lt;a href=#g&gt;g&lt;/a&gt;) ","")&amp;IF($T29&lt;&gt;"","(&lt;a href=#h&gt;h&lt;/a&gt;) ","")&amp;IF($U29&lt;&gt;"","(&lt;a href=#i&gt;i&lt;/a&gt;) ","")&amp;"&lt;/td&gt;&lt;/tr&gt;"</f>
        <v>&lt;tr&gt;&lt;td&gt;&lt;img src='/img/othello/gamecraft.de.png' alt='gamecraft.de' title='Zoom' width=21 height=38&gt;&lt;a href='https://www.gamecraft.de/reversi/index.htm' target=_blank&gt;gamecraft.de&lt;/a&gt; (Testphase 4)&lt;/td&gt;&lt;td&gt;976&lt;/td&gt;&lt;td&gt;8&lt;/td&gt;&lt;td&gt;0&lt;/td&gt;&lt;td&gt;9&lt;/td&gt;&lt;td&gt;&lt;/td&gt;&lt;/tr&gt;</v>
      </c>
    </row>
    <row r="30" spans="1:22" x14ac:dyDescent="0.25">
      <c r="A30" t="s">
        <v>260</v>
      </c>
      <c r="C30" t="str">
        <f>$A30&amp;"!"&amp;$B30</f>
        <v>http://www.crestnet.co.uk/javaexample.htm!</v>
      </c>
      <c r="D30">
        <f>$E30+$F30</f>
        <v>13</v>
      </c>
      <c r="E30">
        <f>COUNTIFS(Games!$C:$C,$C30)</f>
        <v>0</v>
      </c>
      <c r="F30">
        <f>COUNTIFS(Games!$F:$F,$C30)</f>
        <v>13</v>
      </c>
      <c r="G30">
        <f>COUNTIFS(Games!$C:$C,$C30,Games!$Q:$Q,1)+COUNTIFS(Games!$F:$F,$C30,Games!$R:$R,1)</f>
        <v>6</v>
      </c>
      <c r="H30">
        <f>COUNTIFS(Games!$C:$C,$C30,Games!$Q:$Q,0.5)+COUNTIFS(Games!$F:$F,$C30,Games!$R:$R,0.5)</f>
        <v>0</v>
      </c>
      <c r="I30">
        <f>COUNTIFS(Games!$C:$C,$C30,Games!$Q:$Q,0)+COUNTIFS(Games!$F:$F,$C30,Games!$R:$R,0)</f>
        <v>7</v>
      </c>
      <c r="J30" cm="1">
        <f t="array" ref="J30">MAX(ROW(Games!$C:$C)*($C30=Games!$C:$C),ROW(Games!$F:$F)*($C30=Games!$F:$F))</f>
        <v>636</v>
      </c>
      <c r="K30" s="2" cm="1">
        <f t="array" aca="1" ref="K30" ca="1">IF($J30&gt;0,IF(INDEX(Games!$C:$C,$J30)=$C30,INDEX(Games!$S:$S,$J30),INDEX(Games!$T:$T,$J30)),1000)</f>
        <v>972.15751128228385</v>
      </c>
      <c r="L30" s="2" t="s">
        <v>261</v>
      </c>
      <c r="P30" s="2" t="s">
        <v>200</v>
      </c>
      <c r="V30" t="str">
        <f ca="1">"&lt;tr&gt;&lt;td&gt;&lt;img src='/img/othello/"&amp;SUBSTITUTE($L30,"/","_")&amp;".png' alt='"&amp;$L30&amp;"' title='Zoom' width=21 height=38&gt;&lt;a href='"&amp;$A30&amp;"' target=_blank&gt;"&amp;$L30&amp;"&lt;/a&gt;"&amp;IF($B30&lt;&gt;""," ("&amp;$B30&amp;")","")&amp;"&lt;/td&gt;&lt;td&gt;"&amp;ROUND($K30,0)&amp;"&lt;/td&gt;&lt;td&gt;"&amp;$G30&amp;"&lt;/td&gt;&lt;td&gt;"&amp;H30&amp;"&lt;/td&gt;&lt;td&gt;"&amp;$I30&amp;"&lt;/td&gt;&lt;td&gt;"&amp;IF($M30&lt;&gt;"","(&lt;a href=#a&gt;a&lt;/a&gt;) ","")&amp;IF($N30&lt;&gt;"","(&lt;a href=#b&gt;b&lt;/a&gt;) ","")&amp;IF($O30&lt;&gt;"","(&lt;a href=#c&gt;c&lt;/a&gt;) ","")&amp;IF($P30&lt;&gt;"","(&lt;a href=#d&gt;d&lt;/a&gt;) ","")&amp;IF($Q30&lt;&gt;"","(&lt;a href=#e&gt;e&lt;/a&gt;) ","")&amp;IF($R30&lt;&gt;"","(&lt;a href=#f&gt;f&lt;/a&gt;) ","")&amp;IF($S30&lt;&gt;"","(&lt;a href=#g&gt;g&lt;/a&gt;) ","")&amp;IF($T30&lt;&gt;"","(&lt;a href=#h&gt;h&lt;/a&gt;) ","")&amp;IF($U30&lt;&gt;"","(&lt;a href=#i&gt;i&lt;/a&gt;) ","")&amp;"&lt;/td&gt;&lt;/tr&gt;"</f>
        <v>&lt;tr&gt;&lt;td&gt;&lt;img src='/img/othello/crestnet.co.uk.png' alt='crestnet.co.uk' title='Zoom' width=21 height=38&gt;&lt;a href='http://www.crestnet.co.uk/javaexample.htm' target=_blank&gt;crestnet.co.uk&lt;/a&gt;&lt;/td&gt;&lt;td&gt;972&lt;/td&gt;&lt;td&gt;6&lt;/td&gt;&lt;td&gt;0&lt;/td&gt;&lt;td&gt;7&lt;/td&gt;&lt;td&gt;(&lt;a href=#d&gt;d&lt;/a&gt;) &lt;/td&gt;&lt;/tr&gt;</v>
      </c>
    </row>
    <row r="31" spans="1:22" x14ac:dyDescent="0.25">
      <c r="A31" t="s">
        <v>126</v>
      </c>
      <c r="C31" t="str">
        <f>$A31&amp;"!"&amp;$B31</f>
        <v>http://www.js-games.de/ger/games/othello/lx/play!</v>
      </c>
      <c r="D31">
        <f>$E31+$F31</f>
        <v>28</v>
      </c>
      <c r="E31">
        <f>COUNTIFS(Games!$C:$C,$C31)</f>
        <v>26</v>
      </c>
      <c r="F31">
        <f>COUNTIFS(Games!$F:$F,$C31)</f>
        <v>2</v>
      </c>
      <c r="G31">
        <f>COUNTIFS(Games!$C:$C,$C31,Games!$Q:$Q,1)+COUNTIFS(Games!$F:$F,$C31,Games!$R:$R,1)</f>
        <v>12</v>
      </c>
      <c r="H31">
        <f>COUNTIFS(Games!$C:$C,$C31,Games!$Q:$Q,0.5)+COUNTIFS(Games!$F:$F,$C31,Games!$R:$R,0.5)</f>
        <v>0</v>
      </c>
      <c r="I31">
        <f>COUNTIFS(Games!$C:$C,$C31,Games!$Q:$Q,0)+COUNTIFS(Games!$F:$F,$C31,Games!$R:$R,0)</f>
        <v>16</v>
      </c>
      <c r="J31" cm="1">
        <f t="array" ref="J31">MAX(ROW(Games!$C:$C)*($C31=Games!$C:$C),ROW(Games!$F:$F)*($C31=Games!$F:$F))</f>
        <v>627</v>
      </c>
      <c r="K31" s="2" cm="1">
        <f t="array" aca="1" ref="K31" ca="1">IF($J31&gt;0,IF(INDEX(Games!$C:$C,$J31)=$C31,INDEX(Games!$S:$S,$J31),INDEX(Games!$T:$T,$J31)),1000)</f>
        <v>964.41918422204424</v>
      </c>
      <c r="L31" s="2" t="s">
        <v>212</v>
      </c>
      <c r="V31" t="str">
        <f ca="1">"&lt;tr&gt;&lt;td&gt;&lt;img src='/img/othello/"&amp;SUBSTITUTE($L31,"/","_")&amp;".png' alt='"&amp;$L31&amp;"' title='Zoom' width=21 height=38&gt;&lt;a href='"&amp;$A31&amp;"' target=_blank&gt;"&amp;$L31&amp;"&lt;/a&gt;"&amp;IF($B31&lt;&gt;""," ("&amp;$B31&amp;")","")&amp;"&lt;/td&gt;&lt;td&gt;"&amp;ROUND($K31,0)&amp;"&lt;/td&gt;&lt;td&gt;"&amp;$G31&amp;"&lt;/td&gt;&lt;td&gt;"&amp;H31&amp;"&lt;/td&gt;&lt;td&gt;"&amp;$I31&amp;"&lt;/td&gt;&lt;td&gt;"&amp;IF($M31&lt;&gt;"","(&lt;a href=#a&gt;a&lt;/a&gt;) ","")&amp;IF($N31&lt;&gt;"","(&lt;a href=#b&gt;b&lt;/a&gt;) ","")&amp;IF($O31&lt;&gt;"","(&lt;a href=#c&gt;c&lt;/a&gt;) ","")&amp;IF($P31&lt;&gt;"","(&lt;a href=#d&gt;d&lt;/a&gt;) ","")&amp;IF($Q31&lt;&gt;"","(&lt;a href=#e&gt;e&lt;/a&gt;) ","")&amp;IF($R31&lt;&gt;"","(&lt;a href=#f&gt;f&lt;/a&gt;) ","")&amp;IF($S31&lt;&gt;"","(&lt;a href=#g&gt;g&lt;/a&gt;) ","")&amp;IF($T31&lt;&gt;"","(&lt;a href=#h&gt;h&lt;/a&gt;) ","")&amp;IF($U31&lt;&gt;"","(&lt;a href=#i&gt;i&lt;/a&gt;) ","")&amp;"&lt;/td&gt;&lt;/tr&gt;"</f>
        <v>&lt;tr&gt;&lt;td&gt;&lt;img src='/img/othello/js-games.de.png' alt='js-games.de' title='Zoom' width=21 height=38&gt;&lt;a href='http://www.js-games.de/ger/games/othello/lx/play' target=_blank&gt;js-games.de&lt;/a&gt;&lt;/td&gt;&lt;td&gt;964&lt;/td&gt;&lt;td&gt;12&lt;/td&gt;&lt;td&gt;0&lt;/td&gt;&lt;td&gt;16&lt;/td&gt;&lt;td&gt;&lt;/td&gt;&lt;/tr&gt;</v>
      </c>
    </row>
    <row r="32" spans="1:22" x14ac:dyDescent="0.25">
      <c r="A32" t="s">
        <v>246</v>
      </c>
      <c r="C32" t="str">
        <f>$A32&amp;"!"&amp;$B32</f>
        <v>https://www.vint.ee/en-gb/games/#othello!</v>
      </c>
      <c r="D32">
        <f>$E32+$F32</f>
        <v>21</v>
      </c>
      <c r="E32">
        <f>COUNTIFS(Games!$C:$C,$C32)</f>
        <v>18</v>
      </c>
      <c r="F32">
        <f>COUNTIFS(Games!$F:$F,$C32)</f>
        <v>3</v>
      </c>
      <c r="G32">
        <f>COUNTIFS(Games!$C:$C,$C32,Games!$Q:$Q,1)+COUNTIFS(Games!$F:$F,$C32,Games!$R:$R,1)</f>
        <v>9</v>
      </c>
      <c r="H32">
        <f>COUNTIFS(Games!$C:$C,$C32,Games!$Q:$Q,0.5)+COUNTIFS(Games!$F:$F,$C32,Games!$R:$R,0.5)</f>
        <v>1</v>
      </c>
      <c r="I32">
        <f>COUNTIFS(Games!$C:$C,$C32,Games!$Q:$Q,0)+COUNTIFS(Games!$F:$F,$C32,Games!$R:$R,0)</f>
        <v>11</v>
      </c>
      <c r="J32" cm="1">
        <f t="array" ref="J32">MAX(ROW(Games!$C:$C)*($C32=Games!$C:$C),ROW(Games!$F:$F)*($C32=Games!$F:$F))</f>
        <v>624</v>
      </c>
      <c r="K32" s="2" cm="1">
        <f t="array" aca="1" ref="K32" ca="1">IF($J32&gt;0,IF(INDEX(Games!$C:$C,$J32)=$C32,INDEX(Games!$S:$S,$J32),INDEX(Games!$T:$T,$J32)),1000)</f>
        <v>961.45049966591375</v>
      </c>
      <c r="L32" s="2" t="s">
        <v>247</v>
      </c>
      <c r="V32" t="str">
        <f ca="1">"&lt;tr&gt;&lt;td&gt;&lt;img src='/img/othello/"&amp;SUBSTITUTE($L32,"/","_")&amp;".png' alt='"&amp;$L32&amp;"' title='Zoom' width=21 height=38&gt;&lt;a href='"&amp;$A32&amp;"' target=_blank&gt;"&amp;$L32&amp;"&lt;/a&gt;"&amp;IF($B32&lt;&gt;""," ("&amp;$B32&amp;")","")&amp;"&lt;/td&gt;&lt;td&gt;"&amp;ROUND($K32,0)&amp;"&lt;/td&gt;&lt;td&gt;"&amp;$G32&amp;"&lt;/td&gt;&lt;td&gt;"&amp;H32&amp;"&lt;/td&gt;&lt;td&gt;"&amp;$I32&amp;"&lt;/td&gt;&lt;td&gt;"&amp;IF($M32&lt;&gt;"","(&lt;a href=#a&gt;a&lt;/a&gt;) ","")&amp;IF($N32&lt;&gt;"","(&lt;a href=#b&gt;b&lt;/a&gt;) ","")&amp;IF($O32&lt;&gt;"","(&lt;a href=#c&gt;c&lt;/a&gt;) ","")&amp;IF($P32&lt;&gt;"","(&lt;a href=#d&gt;d&lt;/a&gt;) ","")&amp;IF($Q32&lt;&gt;"","(&lt;a href=#e&gt;e&lt;/a&gt;) ","")&amp;IF($R32&lt;&gt;"","(&lt;a href=#f&gt;f&lt;/a&gt;) ","")&amp;IF($S32&lt;&gt;"","(&lt;a href=#g&gt;g&lt;/a&gt;) ","")&amp;IF($T32&lt;&gt;"","(&lt;a href=#h&gt;h&lt;/a&gt;) ","")&amp;IF($U32&lt;&gt;"","(&lt;a href=#i&gt;i&lt;/a&gt;) ","")&amp;"&lt;/td&gt;&lt;/tr&gt;"</f>
        <v>&lt;tr&gt;&lt;td&gt;&lt;img src='/img/othello/vint.ee.png' alt='vint.ee' title='Zoom' width=21 height=38&gt;&lt;a href='https://www.vint.ee/en-gb/games/#othello' target=_blank&gt;vint.ee&lt;/a&gt;&lt;/td&gt;&lt;td&gt;961&lt;/td&gt;&lt;td&gt;9&lt;/td&gt;&lt;td&gt;1&lt;/td&gt;&lt;td&gt;11&lt;/td&gt;&lt;td&gt;&lt;/td&gt;&lt;/tr&gt;</v>
      </c>
    </row>
    <row r="33" spans="1:22" x14ac:dyDescent="0.25">
      <c r="A33" t="s">
        <v>264</v>
      </c>
      <c r="C33" t="str">
        <f>$A33&amp;"!"&amp;$B33</f>
        <v>https://www.onlinespiele-sammlung.de/othello/othello-reversi-games/wing/!</v>
      </c>
      <c r="D33">
        <f>$E33+$F33</f>
        <v>13</v>
      </c>
      <c r="E33">
        <f>COUNTIFS(Games!$C:$C,$C33)</f>
        <v>0</v>
      </c>
      <c r="F33">
        <f>COUNTIFS(Games!$F:$F,$C33)</f>
        <v>13</v>
      </c>
      <c r="G33">
        <f>COUNTIFS(Games!$C:$C,$C33,Games!$Q:$Q,1)+COUNTIFS(Games!$F:$F,$C33,Games!$R:$R,1)</f>
        <v>5</v>
      </c>
      <c r="H33">
        <f>COUNTIFS(Games!$C:$C,$C33,Games!$Q:$Q,0.5)+COUNTIFS(Games!$F:$F,$C33,Games!$R:$R,0.5)</f>
        <v>1</v>
      </c>
      <c r="I33">
        <f>COUNTIFS(Games!$C:$C,$C33,Games!$Q:$Q,0)+COUNTIFS(Games!$F:$F,$C33,Games!$R:$R,0)</f>
        <v>7</v>
      </c>
      <c r="J33" cm="1">
        <f t="array" ref="J33">MAX(ROW(Games!$C:$C)*($C33=Games!$C:$C),ROW(Games!$F:$F)*($C33=Games!$F:$F))</f>
        <v>637</v>
      </c>
      <c r="K33" s="2" cm="1">
        <f t="array" aca="1" ref="K33" ca="1">IF($J33&gt;0,IF(INDEX(Games!$C:$C,$J33)=$C33,INDEX(Games!$S:$S,$J33),INDEX(Games!$T:$T,$J33)),1000)</f>
        <v>961.24416852734919</v>
      </c>
      <c r="L33" s="2" t="s">
        <v>268</v>
      </c>
      <c r="P33" s="2" t="s">
        <v>200</v>
      </c>
      <c r="V33" t="str">
        <f ca="1">"&lt;tr&gt;&lt;td&gt;&lt;img src='/img/othello/"&amp;SUBSTITUTE($L33,"/","_")&amp;".png' alt='"&amp;$L33&amp;"' title='Zoom' width=21 height=38&gt;&lt;a href='"&amp;$A33&amp;"' target=_blank&gt;"&amp;$L33&amp;"&lt;/a&gt;"&amp;IF($B33&lt;&gt;""," ("&amp;$B33&amp;")","")&amp;"&lt;/td&gt;&lt;td&gt;"&amp;ROUND($K33,0)&amp;"&lt;/td&gt;&lt;td&gt;"&amp;$G33&amp;"&lt;/td&gt;&lt;td&gt;"&amp;H33&amp;"&lt;/td&gt;&lt;td&gt;"&amp;$I33&amp;"&lt;/td&gt;&lt;td&gt;"&amp;IF($M33&lt;&gt;"","(&lt;a href=#a&gt;a&lt;/a&gt;) ","")&amp;IF($N33&lt;&gt;"","(&lt;a href=#b&gt;b&lt;/a&gt;) ","")&amp;IF($O33&lt;&gt;"","(&lt;a href=#c&gt;c&lt;/a&gt;) ","")&amp;IF($P33&lt;&gt;"","(&lt;a href=#d&gt;d&lt;/a&gt;) ","")&amp;IF($Q33&lt;&gt;"","(&lt;a href=#e&gt;e&lt;/a&gt;) ","")&amp;IF($R33&lt;&gt;"","(&lt;a href=#f&gt;f&lt;/a&gt;) ","")&amp;IF($S33&lt;&gt;"","(&lt;a href=#g&gt;g&lt;/a&gt;) ","")&amp;IF($T33&lt;&gt;"","(&lt;a href=#h&gt;h&lt;/a&gt;) ","")&amp;IF($U33&lt;&gt;"","(&lt;a href=#i&gt;i&lt;/a&gt;) ","")&amp;"&lt;/td&gt;&lt;/tr&gt;"</f>
        <v>&lt;tr&gt;&lt;td&gt;&lt;img src='/img/othello/onlinespiele-sammlung.de_wing.png' alt='onlinespiele-sammlung.de/wing' title='Zoom' width=21 height=38&gt;&lt;a href='https://www.onlinespiele-sammlung.de/othello/othello-reversi-games/wing/' target=_blank&gt;onlinespiele-sammlung.de/wing&lt;/a&gt;&lt;/td&gt;&lt;td&gt;961&lt;/td&gt;&lt;td&gt;5&lt;/td&gt;&lt;td&gt;1&lt;/td&gt;&lt;td&gt;7&lt;/td&gt;&lt;td&gt;(&lt;a href=#d&gt;d&lt;/a&gt;) &lt;/td&gt;&lt;/tr&gt;</v>
      </c>
    </row>
    <row r="34" spans="1:22" x14ac:dyDescent="0.25">
      <c r="A34" t="s">
        <v>195</v>
      </c>
      <c r="B34" t="s">
        <v>196</v>
      </c>
      <c r="C34" t="str">
        <f>$A34&amp;"!"&amp;$B34</f>
        <v>https://reversi.kkty.jp/!minimax4</v>
      </c>
      <c r="D34">
        <f>$E34+$F34</f>
        <v>33</v>
      </c>
      <c r="E34">
        <f>COUNTIFS(Games!$C:$C,$C34)</f>
        <v>22</v>
      </c>
      <c r="F34">
        <f>COUNTIFS(Games!$F:$F,$C34)</f>
        <v>11</v>
      </c>
      <c r="G34">
        <f>COUNTIFS(Games!$C:$C,$C34,Games!$Q:$Q,1)+COUNTIFS(Games!$F:$F,$C34,Games!$R:$R,1)</f>
        <v>14</v>
      </c>
      <c r="H34">
        <f>COUNTIFS(Games!$C:$C,$C34,Games!$Q:$Q,0.5)+COUNTIFS(Games!$F:$F,$C34,Games!$R:$R,0.5)</f>
        <v>1</v>
      </c>
      <c r="I34">
        <f>COUNTIFS(Games!$C:$C,$C34,Games!$Q:$Q,0)+COUNTIFS(Games!$F:$F,$C34,Games!$R:$R,0)</f>
        <v>18</v>
      </c>
      <c r="J34" cm="1">
        <f t="array" ref="J34">MAX(ROW(Games!$C:$C)*($C34=Games!$C:$C),ROW(Games!$F:$F)*($C34=Games!$F:$F))</f>
        <v>397</v>
      </c>
      <c r="K34" s="2" cm="1">
        <f t="array" aca="1" ref="K34" ca="1">IF($J34&gt;0,IF(INDEX(Games!$C:$C,$J34)=$C34,INDEX(Games!$S:$S,$J34),INDEX(Games!$T:$T,$J34)),1000)</f>
        <v>960.18414395590253</v>
      </c>
      <c r="L34" s="2" t="s">
        <v>228</v>
      </c>
      <c r="N34" s="2" t="s">
        <v>200</v>
      </c>
      <c r="R34" t="s">
        <v>200</v>
      </c>
      <c r="V34" t="str">
        <f ca="1">"&lt;tr&gt;&lt;td&gt;&lt;img src='/img/othello/"&amp;SUBSTITUTE($L34,"/","_")&amp;".png' alt='"&amp;$L34&amp;"' title='Zoom' width=21 height=38&gt;&lt;a href='"&amp;$A34&amp;"' target=_blank&gt;"&amp;$L34&amp;"&lt;/a&gt;"&amp;IF($B34&lt;&gt;""," ("&amp;$B34&amp;")","")&amp;"&lt;/td&gt;&lt;td&gt;"&amp;ROUND($K34,0)&amp;"&lt;/td&gt;&lt;td&gt;"&amp;$G34&amp;"&lt;/td&gt;&lt;td&gt;"&amp;H34&amp;"&lt;/td&gt;&lt;td&gt;"&amp;$I34&amp;"&lt;/td&gt;&lt;td&gt;"&amp;IF($M34&lt;&gt;"","(&lt;a href=#a&gt;a&lt;/a&gt;) ","")&amp;IF($N34&lt;&gt;"","(&lt;a href=#b&gt;b&lt;/a&gt;) ","")&amp;IF($O34&lt;&gt;"","(&lt;a href=#c&gt;c&lt;/a&gt;) ","")&amp;IF($P34&lt;&gt;"","(&lt;a href=#d&gt;d&lt;/a&gt;) ","")&amp;IF($Q34&lt;&gt;"","(&lt;a href=#e&gt;e&lt;/a&gt;) ","")&amp;IF($R34&lt;&gt;"","(&lt;a href=#f&gt;f&lt;/a&gt;) ","")&amp;IF($S34&lt;&gt;"","(&lt;a href=#g&gt;g&lt;/a&gt;) ","")&amp;IF($T34&lt;&gt;"","(&lt;a href=#h&gt;h&lt;/a&gt;) ","")&amp;IF($U34&lt;&gt;"","(&lt;a href=#i&gt;i&lt;/a&gt;) ","")&amp;"&lt;/td&gt;&lt;/tr&gt;"</f>
        <v>&lt;tr&gt;&lt;td&gt;&lt;img src='/img/othello/reversi.kkty.jp.png' alt='reversi.kkty.jp' title='Zoom' width=21 height=38&gt;&lt;a href='https://reversi.kkty.jp/' target=_blank&gt;reversi.kkty.jp&lt;/a&gt; (minimax4)&lt;/td&gt;&lt;td&gt;960&lt;/td&gt;&lt;td&gt;14&lt;/td&gt;&lt;td&gt;1&lt;/td&gt;&lt;td&gt;18&lt;/td&gt;&lt;td&gt;(&lt;a href=#b&gt;b&lt;/a&gt;) (&lt;a href=#f&gt;f&lt;/a&gt;) &lt;/td&gt;&lt;/tr&gt;</v>
      </c>
    </row>
    <row r="35" spans="1:22" x14ac:dyDescent="0.25">
      <c r="A35" t="s">
        <v>240</v>
      </c>
      <c r="C35" t="str">
        <f>$A35&amp;"!"&amp;$B35</f>
        <v>https://mindsports.nl/index.php/dagaz/866-othello!</v>
      </c>
      <c r="D35">
        <f>$E35+$F35</f>
        <v>16</v>
      </c>
      <c r="E35">
        <f>COUNTIFS(Games!$C:$C,$C35)</f>
        <v>0</v>
      </c>
      <c r="F35">
        <f>COUNTIFS(Games!$F:$F,$C35)</f>
        <v>16</v>
      </c>
      <c r="G35">
        <f>COUNTIFS(Games!$C:$C,$C35,Games!$Q:$Q,1)+COUNTIFS(Games!$F:$F,$C35,Games!$R:$R,1)</f>
        <v>6</v>
      </c>
      <c r="H35">
        <f>COUNTIFS(Games!$C:$C,$C35,Games!$Q:$Q,0.5)+COUNTIFS(Games!$F:$F,$C35,Games!$R:$R,0.5)</f>
        <v>1</v>
      </c>
      <c r="I35">
        <f>COUNTIFS(Games!$C:$C,$C35,Games!$Q:$Q,0)+COUNTIFS(Games!$F:$F,$C35,Games!$R:$R,0)</f>
        <v>9</v>
      </c>
      <c r="J35" cm="1">
        <f t="array" ref="J35">MAX(ROW(Games!$C:$C)*($C35=Games!$C:$C),ROW(Games!$F:$F)*($C35=Games!$F:$F))</f>
        <v>635</v>
      </c>
      <c r="K35" s="2" cm="1">
        <f t="array" aca="1" ref="K35" ca="1">IF($J35&gt;0,IF(INDEX(Games!$C:$C,$J35)=$C35,INDEX(Games!$S:$S,$J35),INDEX(Games!$T:$T,$J35)),1000)</f>
        <v>955.66682964965628</v>
      </c>
      <c r="L35" s="2" t="s">
        <v>241</v>
      </c>
      <c r="P35" s="2" t="s">
        <v>200</v>
      </c>
      <c r="T35" t="s">
        <v>200</v>
      </c>
      <c r="V35" t="str">
        <f ca="1">"&lt;tr&gt;&lt;td&gt;&lt;img src='/img/othello/"&amp;SUBSTITUTE($L35,"/","_")&amp;".png' alt='"&amp;$L35&amp;"' title='Zoom' width=21 height=38&gt;&lt;a href='"&amp;$A35&amp;"' target=_blank&gt;"&amp;$L35&amp;"&lt;/a&gt;"&amp;IF($B35&lt;&gt;""," ("&amp;$B35&amp;")","")&amp;"&lt;/td&gt;&lt;td&gt;"&amp;ROUND($K35,0)&amp;"&lt;/td&gt;&lt;td&gt;"&amp;$G35&amp;"&lt;/td&gt;&lt;td&gt;"&amp;H35&amp;"&lt;/td&gt;&lt;td&gt;"&amp;$I35&amp;"&lt;/td&gt;&lt;td&gt;"&amp;IF($M35&lt;&gt;"","(&lt;a href=#a&gt;a&lt;/a&gt;) ","")&amp;IF($N35&lt;&gt;"","(&lt;a href=#b&gt;b&lt;/a&gt;) ","")&amp;IF($O35&lt;&gt;"","(&lt;a href=#c&gt;c&lt;/a&gt;) ","")&amp;IF($P35&lt;&gt;"","(&lt;a href=#d&gt;d&lt;/a&gt;) ","")&amp;IF($Q35&lt;&gt;"","(&lt;a href=#e&gt;e&lt;/a&gt;) ","")&amp;IF($R35&lt;&gt;"","(&lt;a href=#f&gt;f&lt;/a&gt;) ","")&amp;IF($S35&lt;&gt;"","(&lt;a href=#g&gt;g&lt;/a&gt;) ","")&amp;IF($T35&lt;&gt;"","(&lt;a href=#h&gt;h&lt;/a&gt;) ","")&amp;IF($U35&lt;&gt;"","(&lt;a href=#i&gt;i&lt;/a&gt;) ","")&amp;"&lt;/td&gt;&lt;/tr&gt;"</f>
        <v>&lt;tr&gt;&lt;td&gt;&lt;img src='/img/othello/mindsports.nl.png' alt='mindsports.nl' title='Zoom' width=21 height=38&gt;&lt;a href='https://mindsports.nl/index.php/dagaz/866-othello' target=_blank&gt;mindsports.nl&lt;/a&gt;&lt;/td&gt;&lt;td&gt;956&lt;/td&gt;&lt;td&gt;6&lt;/td&gt;&lt;td&gt;1&lt;/td&gt;&lt;td&gt;9&lt;/td&gt;&lt;td&gt;(&lt;a href=#d&gt;d&lt;/a&gt;) (&lt;a href=#h&gt;h&lt;/a&gt;) &lt;/td&gt;&lt;/tr&gt;</v>
      </c>
    </row>
    <row r="36" spans="1:22" x14ac:dyDescent="0.25">
      <c r="A36" t="s">
        <v>128</v>
      </c>
      <c r="C36" t="str">
        <f>$A36&amp;"!"&amp;$B36</f>
        <v>http://www.interjeux.net/jeux/othello/index_fr.html!</v>
      </c>
      <c r="D36">
        <f>$E36+$F36</f>
        <v>26</v>
      </c>
      <c r="E36">
        <f>COUNTIFS(Games!$C:$C,$C36)</f>
        <v>26</v>
      </c>
      <c r="F36">
        <f>COUNTIFS(Games!$F:$F,$C36)</f>
        <v>0</v>
      </c>
      <c r="G36">
        <f>COUNTIFS(Games!$C:$C,$C36,Games!$Q:$Q,1)+COUNTIFS(Games!$F:$F,$C36,Games!$R:$R,1)</f>
        <v>10</v>
      </c>
      <c r="H36">
        <f>COUNTIFS(Games!$C:$C,$C36,Games!$Q:$Q,0.5)+COUNTIFS(Games!$F:$F,$C36,Games!$R:$R,0.5)</f>
        <v>0</v>
      </c>
      <c r="I36">
        <f>COUNTIFS(Games!$C:$C,$C36,Games!$Q:$Q,0)+COUNTIFS(Games!$F:$F,$C36,Games!$R:$R,0)</f>
        <v>16</v>
      </c>
      <c r="J36" cm="1">
        <f t="array" ref="J36">MAX(ROW(Games!$C:$C)*($C36=Games!$C:$C),ROW(Games!$F:$F)*($C36=Games!$F:$F))</f>
        <v>575</v>
      </c>
      <c r="K36" s="2" cm="1">
        <f t="array" aca="1" ref="K36" ca="1">IF($J36&gt;0,IF(INDEX(Games!$C:$C,$J36)=$C36,INDEX(Games!$S:$S,$J36),INDEX(Games!$T:$T,$J36)),1000)</f>
        <v>953.33906848856657</v>
      </c>
      <c r="L36" s="2" t="s">
        <v>216</v>
      </c>
      <c r="Q36" s="2" t="s">
        <v>200</v>
      </c>
      <c r="V36" t="str">
        <f ca="1">"&lt;tr&gt;&lt;td&gt;&lt;img src='/img/othello/"&amp;SUBSTITUTE($L36,"/","_")&amp;".png' alt='"&amp;$L36&amp;"' title='Zoom' width=21 height=38&gt;&lt;a href='"&amp;$A36&amp;"' target=_blank&gt;"&amp;$L36&amp;"&lt;/a&gt;"&amp;IF($B36&lt;&gt;""," ("&amp;$B36&amp;")","")&amp;"&lt;/td&gt;&lt;td&gt;"&amp;ROUND($K36,0)&amp;"&lt;/td&gt;&lt;td&gt;"&amp;$G36&amp;"&lt;/td&gt;&lt;td&gt;"&amp;H36&amp;"&lt;/td&gt;&lt;td&gt;"&amp;$I36&amp;"&lt;/td&gt;&lt;td&gt;"&amp;IF($M36&lt;&gt;"","(&lt;a href=#a&gt;a&lt;/a&gt;) ","")&amp;IF($N36&lt;&gt;"","(&lt;a href=#b&gt;b&lt;/a&gt;) ","")&amp;IF($O36&lt;&gt;"","(&lt;a href=#c&gt;c&lt;/a&gt;) ","")&amp;IF($P36&lt;&gt;"","(&lt;a href=#d&gt;d&lt;/a&gt;) ","")&amp;IF($Q36&lt;&gt;"","(&lt;a href=#e&gt;e&lt;/a&gt;) ","")&amp;IF($R36&lt;&gt;"","(&lt;a href=#f&gt;f&lt;/a&gt;) ","")&amp;IF($S36&lt;&gt;"","(&lt;a href=#g&gt;g&lt;/a&gt;) ","")&amp;IF($T36&lt;&gt;"","(&lt;a href=#h&gt;h&lt;/a&gt;) ","")&amp;IF($U36&lt;&gt;"","(&lt;a href=#i&gt;i&lt;/a&gt;) ","")&amp;"&lt;/td&gt;&lt;/tr&gt;"</f>
        <v>&lt;tr&gt;&lt;td&gt;&lt;img src='/img/othello/interjeux.net.png' alt='interjeux.net' title='Zoom' width=21 height=38&gt;&lt;a href='http://www.interjeux.net/jeux/othello/index_fr.html' target=_blank&gt;interjeux.net&lt;/a&gt;&lt;/td&gt;&lt;td&gt;953&lt;/td&gt;&lt;td&gt;10&lt;/td&gt;&lt;td&gt;0&lt;/td&gt;&lt;td&gt;16&lt;/td&gt;&lt;td&gt;(&lt;a href=#e&gt;e&lt;/a&gt;) &lt;/td&gt;&lt;/tr&gt;</v>
      </c>
    </row>
    <row r="37" spans="1:22" x14ac:dyDescent="0.25">
      <c r="A37" t="s">
        <v>101</v>
      </c>
      <c r="B37" s="1" t="s">
        <v>88</v>
      </c>
      <c r="C37" t="str">
        <f>$A37&amp;"!"&amp;$B37</f>
        <v>https://webgamesonline.com/reversi/!</v>
      </c>
      <c r="D37">
        <f>$E37+$F37</f>
        <v>12</v>
      </c>
      <c r="E37">
        <f>COUNTIFS(Games!$C:$C,$C37)</f>
        <v>0</v>
      </c>
      <c r="F37">
        <f>COUNTIFS(Games!$F:$F,$C37)</f>
        <v>12</v>
      </c>
      <c r="G37">
        <f>COUNTIFS(Games!$C:$C,$C37,Games!$Q:$Q,1)+COUNTIFS(Games!$F:$F,$C37,Games!$R:$R,1)</f>
        <v>3</v>
      </c>
      <c r="H37">
        <f>COUNTIFS(Games!$C:$C,$C37,Games!$Q:$Q,0.5)+COUNTIFS(Games!$F:$F,$C37,Games!$R:$R,0.5)</f>
        <v>0</v>
      </c>
      <c r="I37">
        <f>COUNTIFS(Games!$C:$C,$C37,Games!$Q:$Q,0)+COUNTIFS(Games!$F:$F,$C37,Games!$R:$R,0)</f>
        <v>9</v>
      </c>
      <c r="J37" cm="1">
        <f t="array" ref="J37">MAX(ROW(Games!$C:$C)*($C37=Games!$C:$C),ROW(Games!$F:$F)*($C37=Games!$F:$F))</f>
        <v>638</v>
      </c>
      <c r="K37" s="2" cm="1">
        <f t="array" aca="1" ref="K37" ca="1">IF($J37&gt;0,IF(INDEX(Games!$C:$C,$J37)=$C37,INDEX(Games!$S:$S,$J37),INDEX(Games!$T:$T,$J37)),1000)</f>
        <v>948.46282814530798</v>
      </c>
      <c r="L37" s="2" t="s">
        <v>220</v>
      </c>
      <c r="P37" s="2" t="s">
        <v>200</v>
      </c>
      <c r="V37" t="str">
        <f ca="1">"&lt;tr&gt;&lt;td&gt;&lt;img src='/img/othello/"&amp;SUBSTITUTE($L37,"/","_")&amp;".png' alt='"&amp;$L37&amp;"' title='Zoom' width=21 height=38&gt;&lt;a href='"&amp;$A37&amp;"' target=_blank&gt;"&amp;$L37&amp;"&lt;/a&gt;"&amp;IF($B37&lt;&gt;""," ("&amp;$B37&amp;")","")&amp;"&lt;/td&gt;&lt;td&gt;"&amp;ROUND($K37,0)&amp;"&lt;/td&gt;&lt;td&gt;"&amp;$G37&amp;"&lt;/td&gt;&lt;td&gt;"&amp;H37&amp;"&lt;/td&gt;&lt;td&gt;"&amp;$I37&amp;"&lt;/td&gt;&lt;td&gt;"&amp;IF($M37&lt;&gt;"","(&lt;a href=#a&gt;a&lt;/a&gt;) ","")&amp;IF($N37&lt;&gt;"","(&lt;a href=#b&gt;b&lt;/a&gt;) ","")&amp;IF($O37&lt;&gt;"","(&lt;a href=#c&gt;c&lt;/a&gt;) ","")&amp;IF($P37&lt;&gt;"","(&lt;a href=#d&gt;d&lt;/a&gt;) ","")&amp;IF($Q37&lt;&gt;"","(&lt;a href=#e&gt;e&lt;/a&gt;) ","")&amp;IF($R37&lt;&gt;"","(&lt;a href=#f&gt;f&lt;/a&gt;) ","")&amp;IF($S37&lt;&gt;"","(&lt;a href=#g&gt;g&lt;/a&gt;) ","")&amp;IF($T37&lt;&gt;"","(&lt;a href=#h&gt;h&lt;/a&gt;) ","")&amp;IF($U37&lt;&gt;"","(&lt;a href=#i&gt;i&lt;/a&gt;) ","")&amp;"&lt;/td&gt;&lt;/tr&gt;"</f>
        <v>&lt;tr&gt;&lt;td&gt;&lt;img src='/img/othello/webgamesonline.com.png' alt='webgamesonline.com' title='Zoom' width=21 height=38&gt;&lt;a href='https://webgamesonline.com/reversi/' target=_blank&gt;webgamesonline.com&lt;/a&gt;&lt;/td&gt;&lt;td&gt;948&lt;/td&gt;&lt;td&gt;3&lt;/td&gt;&lt;td&gt;0&lt;/td&gt;&lt;td&gt;9&lt;/td&gt;&lt;td&gt;(&lt;a href=#d&gt;d&lt;/a&gt;) &lt;/td&gt;&lt;/tr&gt;</v>
      </c>
    </row>
    <row r="38" spans="1:22" x14ac:dyDescent="0.25">
      <c r="A38" t="s">
        <v>106</v>
      </c>
      <c r="B38" s="1" t="s">
        <v>88</v>
      </c>
      <c r="C38" t="str">
        <f>$A38&amp;"!"&amp;$B38</f>
        <v>https://www.archimedes-lab.org/game_othello/othello.html!</v>
      </c>
      <c r="D38">
        <f>$E38+$F38</f>
        <v>12</v>
      </c>
      <c r="E38">
        <f>COUNTIFS(Games!$C:$C,$C38)</f>
        <v>0</v>
      </c>
      <c r="F38">
        <f>COUNTIFS(Games!$F:$F,$C38)</f>
        <v>12</v>
      </c>
      <c r="G38">
        <f>COUNTIFS(Games!$C:$C,$C38,Games!$Q:$Q,1)+COUNTIFS(Games!$F:$F,$C38,Games!$R:$R,1)</f>
        <v>3</v>
      </c>
      <c r="H38">
        <f>COUNTIFS(Games!$C:$C,$C38,Games!$Q:$Q,0.5)+COUNTIFS(Games!$F:$F,$C38,Games!$R:$R,0.5)</f>
        <v>0</v>
      </c>
      <c r="I38">
        <f>COUNTIFS(Games!$C:$C,$C38,Games!$Q:$Q,0)+COUNTIFS(Games!$F:$F,$C38,Games!$R:$R,0)</f>
        <v>9</v>
      </c>
      <c r="J38" cm="1">
        <f t="array" ref="J38">MAX(ROW(Games!$C:$C)*($C38=Games!$C:$C),ROW(Games!$F:$F)*($C38=Games!$F:$F))</f>
        <v>639</v>
      </c>
      <c r="K38" s="2" cm="1">
        <f t="array" aca="1" ref="K38" ca="1">IF($J38&gt;0,IF(INDEX(Games!$C:$C,$J38)=$C38,INDEX(Games!$S:$S,$J38),INDEX(Games!$T:$T,$J38)),1000)</f>
        <v>943.66934344911851</v>
      </c>
      <c r="L38" s="2" t="s">
        <v>215</v>
      </c>
      <c r="P38" s="2" t="s">
        <v>200</v>
      </c>
      <c r="V38" t="str">
        <f ca="1">"&lt;tr&gt;&lt;td&gt;&lt;img src='/img/othello/"&amp;SUBSTITUTE($L38,"/","_")&amp;".png' alt='"&amp;$L38&amp;"' title='Zoom' width=21 height=38&gt;&lt;a href='"&amp;$A38&amp;"' target=_blank&gt;"&amp;$L38&amp;"&lt;/a&gt;"&amp;IF($B38&lt;&gt;""," ("&amp;$B38&amp;")","")&amp;"&lt;/td&gt;&lt;td&gt;"&amp;ROUND($K38,0)&amp;"&lt;/td&gt;&lt;td&gt;"&amp;$G38&amp;"&lt;/td&gt;&lt;td&gt;"&amp;H38&amp;"&lt;/td&gt;&lt;td&gt;"&amp;$I38&amp;"&lt;/td&gt;&lt;td&gt;"&amp;IF($M38&lt;&gt;"","(&lt;a href=#a&gt;a&lt;/a&gt;) ","")&amp;IF($N38&lt;&gt;"","(&lt;a href=#b&gt;b&lt;/a&gt;) ","")&amp;IF($O38&lt;&gt;"","(&lt;a href=#c&gt;c&lt;/a&gt;) ","")&amp;IF($P38&lt;&gt;"","(&lt;a href=#d&gt;d&lt;/a&gt;) ","")&amp;IF($Q38&lt;&gt;"","(&lt;a href=#e&gt;e&lt;/a&gt;) ","")&amp;IF($R38&lt;&gt;"","(&lt;a href=#f&gt;f&lt;/a&gt;) ","")&amp;IF($S38&lt;&gt;"","(&lt;a href=#g&gt;g&lt;/a&gt;) ","")&amp;IF($T38&lt;&gt;"","(&lt;a href=#h&gt;h&lt;/a&gt;) ","")&amp;IF($U38&lt;&gt;"","(&lt;a href=#i&gt;i&lt;/a&gt;) ","")&amp;"&lt;/td&gt;&lt;/tr&gt;"</f>
        <v>&lt;tr&gt;&lt;td&gt;&lt;img src='/img/othello/archimedes-lab.org.png' alt='archimedes-lab.org' title='Zoom' width=21 height=38&gt;&lt;a href='https://www.archimedes-lab.org/game_othello/othello.html' target=_blank&gt;archimedes-lab.org&lt;/a&gt;&lt;/td&gt;&lt;td&gt;944&lt;/td&gt;&lt;td&gt;3&lt;/td&gt;&lt;td&gt;0&lt;/td&gt;&lt;td&gt;9&lt;/td&gt;&lt;td&gt;(&lt;a href=#d&gt;d&lt;/a&gt;) &lt;/td&gt;&lt;/tr&gt;</v>
      </c>
    </row>
    <row r="39" spans="1:22" x14ac:dyDescent="0.25">
      <c r="A39" t="s">
        <v>249</v>
      </c>
      <c r="C39" t="str">
        <f>$A39&amp;"!"&amp;$B39</f>
        <v>https://gamezz.com/games/reversi!</v>
      </c>
      <c r="D39">
        <f>$E39+$F39</f>
        <v>11</v>
      </c>
      <c r="E39">
        <f>COUNTIFS(Games!$C:$C,$C39)</f>
        <v>0</v>
      </c>
      <c r="F39">
        <f>COUNTIFS(Games!$F:$F,$C39)</f>
        <v>11</v>
      </c>
      <c r="G39">
        <f>COUNTIFS(Games!$C:$C,$C39,Games!$Q:$Q,1)+COUNTIFS(Games!$F:$F,$C39,Games!$R:$R,1)</f>
        <v>4</v>
      </c>
      <c r="H39">
        <f>COUNTIFS(Games!$C:$C,$C39,Games!$Q:$Q,0.5)+COUNTIFS(Games!$F:$F,$C39,Games!$R:$R,0.5)</f>
        <v>0</v>
      </c>
      <c r="I39">
        <f>COUNTIFS(Games!$C:$C,$C39,Games!$Q:$Q,0)+COUNTIFS(Games!$F:$F,$C39,Games!$R:$R,0)</f>
        <v>7</v>
      </c>
      <c r="J39" cm="1">
        <f t="array" ref="J39">MAX(ROW(Games!$C:$C)*($C39=Games!$C:$C),ROW(Games!$F:$F)*($C39=Games!$F:$F))</f>
        <v>528</v>
      </c>
      <c r="K39" s="2" cm="1">
        <f t="array" aca="1" ref="K39" ca="1">IF($J39&gt;0,IF(INDEX(Games!$C:$C,$J39)=$C39,INDEX(Games!$S:$S,$J39),INDEX(Games!$T:$T,$J39)),1000)</f>
        <v>940.44522584244396</v>
      </c>
      <c r="L39" s="2" t="s">
        <v>250</v>
      </c>
      <c r="P39" s="2" t="s">
        <v>200</v>
      </c>
      <c r="V39" t="str">
        <f ca="1">"&lt;tr&gt;&lt;td&gt;&lt;img src='/img/othello/"&amp;SUBSTITUTE($L39,"/","_")&amp;".png' alt='"&amp;$L39&amp;"' title='Zoom' width=21 height=38&gt;&lt;a href='"&amp;$A39&amp;"' target=_blank&gt;"&amp;$L39&amp;"&lt;/a&gt;"&amp;IF($B39&lt;&gt;""," ("&amp;$B39&amp;")","")&amp;"&lt;/td&gt;&lt;td&gt;"&amp;ROUND($K39,0)&amp;"&lt;/td&gt;&lt;td&gt;"&amp;$G39&amp;"&lt;/td&gt;&lt;td&gt;"&amp;H39&amp;"&lt;/td&gt;&lt;td&gt;"&amp;$I39&amp;"&lt;/td&gt;&lt;td&gt;"&amp;IF($M39&lt;&gt;"","(&lt;a href=#a&gt;a&lt;/a&gt;) ","")&amp;IF($N39&lt;&gt;"","(&lt;a href=#b&gt;b&lt;/a&gt;) ","")&amp;IF($O39&lt;&gt;"","(&lt;a href=#c&gt;c&lt;/a&gt;) ","")&amp;IF($P39&lt;&gt;"","(&lt;a href=#d&gt;d&lt;/a&gt;) ","")&amp;IF($Q39&lt;&gt;"","(&lt;a href=#e&gt;e&lt;/a&gt;) ","")&amp;IF($R39&lt;&gt;"","(&lt;a href=#f&gt;f&lt;/a&gt;) ","")&amp;IF($S39&lt;&gt;"","(&lt;a href=#g&gt;g&lt;/a&gt;) ","")&amp;IF($T39&lt;&gt;"","(&lt;a href=#h&gt;h&lt;/a&gt;) ","")&amp;IF($U39&lt;&gt;"","(&lt;a href=#i&gt;i&lt;/a&gt;) ","")&amp;"&lt;/td&gt;&lt;/tr&gt;"</f>
        <v>&lt;tr&gt;&lt;td&gt;&lt;img src='/img/othello/gamezz.com.png' alt='gamezz.com' title='Zoom' width=21 height=38&gt;&lt;a href='https://gamezz.com/games/reversi' target=_blank&gt;gamezz.com&lt;/a&gt;&lt;/td&gt;&lt;td&gt;940&lt;/td&gt;&lt;td&gt;4&lt;/td&gt;&lt;td&gt;0&lt;/td&gt;&lt;td&gt;7&lt;/td&gt;&lt;td&gt;(&lt;a href=#d&gt;d&lt;/a&gt;) &lt;/td&gt;&lt;/tr&gt;</v>
      </c>
    </row>
    <row r="40" spans="1:22" x14ac:dyDescent="0.25">
      <c r="A40" t="s">
        <v>121</v>
      </c>
      <c r="C40" t="str">
        <f>$A40&amp;"!"&amp;$B40</f>
        <v>https://www.mah-jongg.ch/reversi/reversi.html!</v>
      </c>
      <c r="D40">
        <f>$E40+$F40</f>
        <v>13</v>
      </c>
      <c r="E40">
        <f>COUNTIFS(Games!$C:$C,$C40)</f>
        <v>0</v>
      </c>
      <c r="F40">
        <f>COUNTIFS(Games!$F:$F,$C40)</f>
        <v>13</v>
      </c>
      <c r="G40">
        <f>COUNTIFS(Games!$C:$C,$C40,Games!$Q:$Q,1)+COUNTIFS(Games!$F:$F,$C40,Games!$R:$R,1)</f>
        <v>4</v>
      </c>
      <c r="H40">
        <f>COUNTIFS(Games!$C:$C,$C40,Games!$Q:$Q,0.5)+COUNTIFS(Games!$F:$F,$C40,Games!$R:$R,0.5)</f>
        <v>0</v>
      </c>
      <c r="I40">
        <f>COUNTIFS(Games!$C:$C,$C40,Games!$Q:$Q,0)+COUNTIFS(Games!$F:$F,$C40,Games!$R:$R,0)</f>
        <v>9</v>
      </c>
      <c r="J40" cm="1">
        <f t="array" ref="J40">MAX(ROW(Games!$C:$C)*($C40=Games!$C:$C),ROW(Games!$F:$F)*($C40=Games!$F:$F))</f>
        <v>468</v>
      </c>
      <c r="K40" s="2" cm="1">
        <f t="array" aca="1" ref="K40" ca="1">IF($J40&gt;0,IF(INDEX(Games!$C:$C,$J40)=$C40,INDEX(Games!$S:$S,$J40),INDEX(Games!$T:$T,$J40)),1000)</f>
        <v>939.53586505778037</v>
      </c>
      <c r="L40" s="2" t="s">
        <v>214</v>
      </c>
      <c r="P40" s="2" t="s">
        <v>200</v>
      </c>
      <c r="V40" t="str">
        <f ca="1">"&lt;tr&gt;&lt;td&gt;&lt;img src='/img/othello/"&amp;SUBSTITUTE($L40,"/","_")&amp;".png' alt='"&amp;$L40&amp;"' title='Zoom' width=21 height=38&gt;&lt;a href='"&amp;$A40&amp;"' target=_blank&gt;"&amp;$L40&amp;"&lt;/a&gt;"&amp;IF($B40&lt;&gt;""," ("&amp;$B40&amp;")","")&amp;"&lt;/td&gt;&lt;td&gt;"&amp;ROUND($K40,0)&amp;"&lt;/td&gt;&lt;td&gt;"&amp;$G40&amp;"&lt;/td&gt;&lt;td&gt;"&amp;H40&amp;"&lt;/td&gt;&lt;td&gt;"&amp;$I40&amp;"&lt;/td&gt;&lt;td&gt;"&amp;IF($M40&lt;&gt;"","(&lt;a href=#a&gt;a&lt;/a&gt;) ","")&amp;IF($N40&lt;&gt;"","(&lt;a href=#b&gt;b&lt;/a&gt;) ","")&amp;IF($O40&lt;&gt;"","(&lt;a href=#c&gt;c&lt;/a&gt;) ","")&amp;IF($P40&lt;&gt;"","(&lt;a href=#d&gt;d&lt;/a&gt;) ","")&amp;IF($Q40&lt;&gt;"","(&lt;a href=#e&gt;e&lt;/a&gt;) ","")&amp;IF($R40&lt;&gt;"","(&lt;a href=#f&gt;f&lt;/a&gt;) ","")&amp;IF($S40&lt;&gt;"","(&lt;a href=#g&gt;g&lt;/a&gt;) ","")&amp;IF($T40&lt;&gt;"","(&lt;a href=#h&gt;h&lt;/a&gt;) ","")&amp;IF($U40&lt;&gt;"","(&lt;a href=#i&gt;i&lt;/a&gt;) ","")&amp;"&lt;/td&gt;&lt;/tr&gt;"</f>
        <v>&lt;tr&gt;&lt;td&gt;&lt;img src='/img/othello/mah-jongg.ch.png' alt='mah-jongg.ch' title='Zoom' width=21 height=38&gt;&lt;a href='https://www.mah-jongg.ch/reversi/reversi.html' target=_blank&gt;mah-jongg.ch&lt;/a&gt;&lt;/td&gt;&lt;td&gt;940&lt;/td&gt;&lt;td&gt;4&lt;/td&gt;&lt;td&gt;0&lt;/td&gt;&lt;td&gt;9&lt;/td&gt;&lt;td&gt;(&lt;a href=#d&gt;d&lt;/a&gt;) &lt;/td&gt;&lt;/tr&gt;</v>
      </c>
    </row>
    <row r="41" spans="1:22" x14ac:dyDescent="0.25">
      <c r="A41" t="s">
        <v>104</v>
      </c>
      <c r="B41" s="1" t="s">
        <v>88</v>
      </c>
      <c r="C41" t="str">
        <f>$A41&amp;"!"&amp;$B41</f>
        <v>https://codepen.io/coder728391/pen/mMZOxB!</v>
      </c>
      <c r="D41">
        <f>$E41+$F41</f>
        <v>28</v>
      </c>
      <c r="E41">
        <f>COUNTIFS(Games!$C:$C,$C41)</f>
        <v>28</v>
      </c>
      <c r="F41">
        <f>COUNTIFS(Games!$F:$F,$C41)</f>
        <v>0</v>
      </c>
      <c r="G41">
        <f>COUNTIFS(Games!$C:$C,$C41,Games!$Q:$Q,1)+COUNTIFS(Games!$F:$F,$C41,Games!$R:$R,1)</f>
        <v>9</v>
      </c>
      <c r="H41">
        <f>COUNTIFS(Games!$C:$C,$C41,Games!$Q:$Q,0.5)+COUNTIFS(Games!$F:$F,$C41,Games!$R:$R,0.5)</f>
        <v>0</v>
      </c>
      <c r="I41">
        <f>COUNTIFS(Games!$C:$C,$C41,Games!$Q:$Q,0)+COUNTIFS(Games!$F:$F,$C41,Games!$R:$R,0)</f>
        <v>19</v>
      </c>
      <c r="J41" cm="1">
        <f t="array" ref="J41">MAX(ROW(Games!$C:$C)*($C41=Games!$C:$C),ROW(Games!$F:$F)*($C41=Games!$F:$F))</f>
        <v>631</v>
      </c>
      <c r="K41" s="2" cm="1">
        <f t="array" aca="1" ref="K41" ca="1">IF($J41&gt;0,IF(INDEX(Games!$C:$C,$J41)=$C41,INDEX(Games!$S:$S,$J41),INDEX(Games!$T:$T,$J41)),1000)</f>
        <v>939.39583145576216</v>
      </c>
      <c r="L41" s="2" t="s">
        <v>231</v>
      </c>
      <c r="Q41" s="2" t="s">
        <v>200</v>
      </c>
      <c r="V41" t="str">
        <f ca="1">"&lt;tr&gt;&lt;td&gt;&lt;img src='/img/othello/"&amp;SUBSTITUTE($L41,"/","_")&amp;".png' alt='"&amp;$L41&amp;"' title='Zoom' width=21 height=38&gt;&lt;a href='"&amp;$A41&amp;"' target=_blank&gt;"&amp;$L41&amp;"&lt;/a&gt;"&amp;IF($B41&lt;&gt;""," ("&amp;$B41&amp;")","")&amp;"&lt;/td&gt;&lt;td&gt;"&amp;ROUND($K41,0)&amp;"&lt;/td&gt;&lt;td&gt;"&amp;$G41&amp;"&lt;/td&gt;&lt;td&gt;"&amp;H41&amp;"&lt;/td&gt;&lt;td&gt;"&amp;$I41&amp;"&lt;/td&gt;&lt;td&gt;"&amp;IF($M41&lt;&gt;"","(&lt;a href=#a&gt;a&lt;/a&gt;) ","")&amp;IF($N41&lt;&gt;"","(&lt;a href=#b&gt;b&lt;/a&gt;) ","")&amp;IF($O41&lt;&gt;"","(&lt;a href=#c&gt;c&lt;/a&gt;) ","")&amp;IF($P41&lt;&gt;"","(&lt;a href=#d&gt;d&lt;/a&gt;) ","")&amp;IF($Q41&lt;&gt;"","(&lt;a href=#e&gt;e&lt;/a&gt;) ","")&amp;IF($R41&lt;&gt;"","(&lt;a href=#f&gt;f&lt;/a&gt;) ","")&amp;IF($S41&lt;&gt;"","(&lt;a href=#g&gt;g&lt;/a&gt;) ","")&amp;IF($T41&lt;&gt;"","(&lt;a href=#h&gt;h&lt;/a&gt;) ","")&amp;IF($U41&lt;&gt;"","(&lt;a href=#i&gt;i&lt;/a&gt;) ","")&amp;"&lt;/td&gt;&lt;/tr&gt;"</f>
        <v>&lt;tr&gt;&lt;td&gt;&lt;img src='/img/othello/codepen.io.png' alt='codepen.io' title='Zoom' width=21 height=38&gt;&lt;a href='https://codepen.io/coder728391/pen/mMZOxB' target=_blank&gt;codepen.io&lt;/a&gt;&lt;/td&gt;&lt;td&gt;939&lt;/td&gt;&lt;td&gt;9&lt;/td&gt;&lt;td&gt;0&lt;/td&gt;&lt;td&gt;19&lt;/td&gt;&lt;td&gt;(&lt;a href=#e&gt;e&lt;/a&gt;) &lt;/td&gt;&lt;/tr&gt;</v>
      </c>
    </row>
    <row r="42" spans="1:22" x14ac:dyDescent="0.25">
      <c r="A42" t="s">
        <v>103</v>
      </c>
      <c r="B42" t="s">
        <v>95</v>
      </c>
      <c r="C42" t="str">
        <f>$A42&amp;"!"&amp;$B42</f>
        <v>https://reversi.zone/!Hard</v>
      </c>
      <c r="D42">
        <f>$E42+$F42</f>
        <v>41</v>
      </c>
      <c r="E42">
        <f>COUNTIFS(Games!$C:$C,$C42)</f>
        <v>39</v>
      </c>
      <c r="F42">
        <f>COUNTIFS(Games!$F:$F,$C42)</f>
        <v>2</v>
      </c>
      <c r="G42">
        <f>COUNTIFS(Games!$C:$C,$C42,Games!$Q:$Q,1)+COUNTIFS(Games!$F:$F,$C42,Games!$R:$R,1)</f>
        <v>14</v>
      </c>
      <c r="H42">
        <f>COUNTIFS(Games!$C:$C,$C42,Games!$Q:$Q,0.5)+COUNTIFS(Games!$F:$F,$C42,Games!$R:$R,0.5)</f>
        <v>0</v>
      </c>
      <c r="I42">
        <f>COUNTIFS(Games!$C:$C,$C42,Games!$Q:$Q,0)+COUNTIFS(Games!$F:$F,$C42,Games!$R:$R,0)</f>
        <v>27</v>
      </c>
      <c r="J42" cm="1">
        <f t="array" ref="J42">MAX(ROW(Games!$C:$C)*($C42=Games!$C:$C),ROW(Games!$F:$F)*($C42=Games!$F:$F))</f>
        <v>703</v>
      </c>
      <c r="K42" s="2" cm="1">
        <f t="array" aca="1" ref="K42" ca="1">IF($J42&gt;0,IF(INDEX(Games!$C:$C,$J42)=$C42,INDEX(Games!$S:$S,$J42),INDEX(Games!$T:$T,$J42)),1000)</f>
        <v>933.55318704012768</v>
      </c>
      <c r="L42" s="2" t="s">
        <v>230</v>
      </c>
      <c r="N42" s="2" t="s">
        <v>200</v>
      </c>
      <c r="V42" t="str">
        <f ca="1">"&lt;tr&gt;&lt;td&gt;&lt;img src='/img/othello/"&amp;SUBSTITUTE($L42,"/","_")&amp;".png' alt='"&amp;$L42&amp;"' title='Zoom' width=21 height=38&gt;&lt;a href='"&amp;$A42&amp;"' target=_blank&gt;"&amp;$L42&amp;"&lt;/a&gt;"&amp;IF($B42&lt;&gt;""," ("&amp;$B42&amp;")","")&amp;"&lt;/td&gt;&lt;td&gt;"&amp;ROUND($K42,0)&amp;"&lt;/td&gt;&lt;td&gt;"&amp;$G42&amp;"&lt;/td&gt;&lt;td&gt;"&amp;H42&amp;"&lt;/td&gt;&lt;td&gt;"&amp;$I42&amp;"&lt;/td&gt;&lt;td&gt;"&amp;IF($M42&lt;&gt;"","(&lt;a href=#a&gt;a&lt;/a&gt;) ","")&amp;IF($N42&lt;&gt;"","(&lt;a href=#b&gt;b&lt;/a&gt;) ","")&amp;IF($O42&lt;&gt;"","(&lt;a href=#c&gt;c&lt;/a&gt;) ","")&amp;IF($P42&lt;&gt;"","(&lt;a href=#d&gt;d&lt;/a&gt;) ","")&amp;IF($Q42&lt;&gt;"","(&lt;a href=#e&gt;e&lt;/a&gt;) ","")&amp;IF($R42&lt;&gt;"","(&lt;a href=#f&gt;f&lt;/a&gt;) ","")&amp;IF($S42&lt;&gt;"","(&lt;a href=#g&gt;g&lt;/a&gt;) ","")&amp;IF($T42&lt;&gt;"","(&lt;a href=#h&gt;h&lt;/a&gt;) ","")&amp;IF($U42&lt;&gt;"","(&lt;a href=#i&gt;i&lt;/a&gt;) ","")&amp;"&lt;/td&gt;&lt;/tr&gt;"</f>
        <v>&lt;tr&gt;&lt;td&gt;&lt;img src='/img/othello/reversi.zone.png' alt='reversi.zone' title='Zoom' width=21 height=38&gt;&lt;a href='https://reversi.zone/' target=_blank&gt;reversi.zone&lt;/a&gt; (Hard)&lt;/td&gt;&lt;td&gt;934&lt;/td&gt;&lt;td&gt;14&lt;/td&gt;&lt;td&gt;0&lt;/td&gt;&lt;td&gt;27&lt;/td&gt;&lt;td&gt;(&lt;a href=#b&gt;b&lt;/a&gt;) &lt;/td&gt;&lt;/tr&gt;</v>
      </c>
    </row>
    <row r="43" spans="1:22" x14ac:dyDescent="0.25">
      <c r="A43" t="s">
        <v>127</v>
      </c>
      <c r="C43" t="str">
        <f>$A43&amp;"!"&amp;$B43</f>
        <v>https://www.onlinespiele-sammlung.de/othello/othello-like-game.php!</v>
      </c>
      <c r="D43">
        <f>$E43+$F43</f>
        <v>11</v>
      </c>
      <c r="E43">
        <f>COUNTIFS(Games!$C:$C,$C43)</f>
        <v>0</v>
      </c>
      <c r="F43">
        <f>COUNTIFS(Games!$F:$F,$C43)</f>
        <v>11</v>
      </c>
      <c r="G43">
        <f>COUNTIFS(Games!$C:$C,$C43,Games!$Q:$Q,1)+COUNTIFS(Games!$F:$F,$C43,Games!$R:$R,1)</f>
        <v>3</v>
      </c>
      <c r="H43">
        <f>COUNTIFS(Games!$C:$C,$C43,Games!$Q:$Q,0.5)+COUNTIFS(Games!$F:$F,$C43,Games!$R:$R,0.5)</f>
        <v>0</v>
      </c>
      <c r="I43">
        <f>COUNTIFS(Games!$C:$C,$C43,Games!$Q:$Q,0)+COUNTIFS(Games!$F:$F,$C43,Games!$R:$R,0)</f>
        <v>8</v>
      </c>
      <c r="J43" cm="1">
        <f t="array" ref="J43">MAX(ROW(Games!$C:$C)*($C43=Games!$C:$C),ROW(Games!$F:$F)*($C43=Games!$F:$F))</f>
        <v>507</v>
      </c>
      <c r="K43" s="2" cm="1">
        <f t="array" aca="1" ref="K43" ca="1">IF($J43&gt;0,IF(INDEX(Games!$C:$C,$J43)=$C43,INDEX(Games!$S:$S,$J43),INDEX(Games!$T:$T,$J43)),1000)</f>
        <v>933.38954205254834</v>
      </c>
      <c r="L43" s="2" t="s">
        <v>233</v>
      </c>
      <c r="P43" s="2" t="s">
        <v>200</v>
      </c>
      <c r="V43" t="str">
        <f ca="1">"&lt;tr&gt;&lt;td&gt;&lt;img src='/img/othello/"&amp;SUBSTITUTE($L43,"/","_")&amp;".png' alt='"&amp;$L43&amp;"' title='Zoom' width=21 height=38&gt;&lt;a href='"&amp;$A43&amp;"' target=_blank&gt;"&amp;$L43&amp;"&lt;/a&gt;"&amp;IF($B43&lt;&gt;""," ("&amp;$B43&amp;")","")&amp;"&lt;/td&gt;&lt;td&gt;"&amp;ROUND($K43,0)&amp;"&lt;/td&gt;&lt;td&gt;"&amp;$G43&amp;"&lt;/td&gt;&lt;td&gt;"&amp;H43&amp;"&lt;/td&gt;&lt;td&gt;"&amp;$I43&amp;"&lt;/td&gt;&lt;td&gt;"&amp;IF($M43&lt;&gt;"","(&lt;a href=#a&gt;a&lt;/a&gt;) ","")&amp;IF($N43&lt;&gt;"","(&lt;a href=#b&gt;b&lt;/a&gt;) ","")&amp;IF($O43&lt;&gt;"","(&lt;a href=#c&gt;c&lt;/a&gt;) ","")&amp;IF($P43&lt;&gt;"","(&lt;a href=#d&gt;d&lt;/a&gt;) ","")&amp;IF($Q43&lt;&gt;"","(&lt;a href=#e&gt;e&lt;/a&gt;) ","")&amp;IF($R43&lt;&gt;"","(&lt;a href=#f&gt;f&lt;/a&gt;) ","")&amp;IF($S43&lt;&gt;"","(&lt;a href=#g&gt;g&lt;/a&gt;) ","")&amp;IF($T43&lt;&gt;"","(&lt;a href=#h&gt;h&lt;/a&gt;) ","")&amp;IF($U43&lt;&gt;"","(&lt;a href=#i&gt;i&lt;/a&gt;) ","")&amp;"&lt;/td&gt;&lt;/tr&gt;"</f>
        <v>&lt;tr&gt;&lt;td&gt;&lt;img src='/img/othello/onlinespiele-sammlung.de_othello-like-game.png' alt='onlinespiele-sammlung.de/othello-like-game' title='Zoom' width=21 height=38&gt;&lt;a href='https://www.onlinespiele-sammlung.de/othello/othello-like-game.php' target=_blank&gt;onlinespiele-sammlung.de/othello-like-game&lt;/a&gt;&lt;/td&gt;&lt;td&gt;933&lt;/td&gt;&lt;td&gt;3&lt;/td&gt;&lt;td&gt;0&lt;/td&gt;&lt;td&gt;8&lt;/td&gt;&lt;td&gt;(&lt;a href=#d&gt;d&lt;/a&gt;) &lt;/td&gt;&lt;/tr&gt;</v>
      </c>
    </row>
    <row r="44" spans="1:22" x14ac:dyDescent="0.25">
      <c r="A44" t="s">
        <v>198</v>
      </c>
      <c r="C44" t="str">
        <f>$A44&amp;"!"&amp;$B44</f>
        <v>https://lazy-guy.github.io/reversi/index.html!</v>
      </c>
      <c r="D44">
        <f>$E44+$F44</f>
        <v>28</v>
      </c>
      <c r="E44">
        <f>COUNTIFS(Games!$C:$C,$C44)</f>
        <v>26</v>
      </c>
      <c r="F44">
        <f>COUNTIFS(Games!$F:$F,$C44)</f>
        <v>2</v>
      </c>
      <c r="G44">
        <f>COUNTIFS(Games!$C:$C,$C44,Games!$Q:$Q,1)+COUNTIFS(Games!$F:$F,$C44,Games!$R:$R,1)</f>
        <v>10</v>
      </c>
      <c r="H44">
        <f>COUNTIFS(Games!$C:$C,$C44,Games!$Q:$Q,0.5)+COUNTIFS(Games!$F:$F,$C44,Games!$R:$R,0.5)</f>
        <v>0</v>
      </c>
      <c r="I44">
        <f>COUNTIFS(Games!$C:$C,$C44,Games!$Q:$Q,0)+COUNTIFS(Games!$F:$F,$C44,Games!$R:$R,0)</f>
        <v>18</v>
      </c>
      <c r="J44" cm="1">
        <f t="array" ref="J44">MAX(ROW(Games!$C:$C)*($C44=Games!$C:$C),ROW(Games!$F:$F)*($C44=Games!$F:$F))</f>
        <v>630</v>
      </c>
      <c r="K44" s="2" cm="1">
        <f t="array" aca="1" ref="K44" ca="1">IF($J44&gt;0,IF(INDEX(Games!$C:$C,$J44)=$C44,INDEX(Games!$S:$S,$J44),INDEX(Games!$T:$T,$J44)),1000)</f>
        <v>929.6507363954164</v>
      </c>
      <c r="L44" s="2" t="s">
        <v>223</v>
      </c>
      <c r="N44" s="2" t="s">
        <v>200</v>
      </c>
      <c r="V44" t="str">
        <f ca="1">"&lt;tr&gt;&lt;td&gt;&lt;img src='/img/othello/"&amp;SUBSTITUTE($L44,"/","_")&amp;".png' alt='"&amp;$L44&amp;"' title='Zoom' width=21 height=38&gt;&lt;a href='"&amp;$A44&amp;"' target=_blank&gt;"&amp;$L44&amp;"&lt;/a&gt;"&amp;IF($B44&lt;&gt;""," ("&amp;$B44&amp;")","")&amp;"&lt;/td&gt;&lt;td&gt;"&amp;ROUND($K44,0)&amp;"&lt;/td&gt;&lt;td&gt;"&amp;$G44&amp;"&lt;/td&gt;&lt;td&gt;"&amp;H44&amp;"&lt;/td&gt;&lt;td&gt;"&amp;$I44&amp;"&lt;/td&gt;&lt;td&gt;"&amp;IF($M44&lt;&gt;"","(&lt;a href=#a&gt;a&lt;/a&gt;) ","")&amp;IF($N44&lt;&gt;"","(&lt;a href=#b&gt;b&lt;/a&gt;) ","")&amp;IF($O44&lt;&gt;"","(&lt;a href=#c&gt;c&lt;/a&gt;) ","")&amp;IF($P44&lt;&gt;"","(&lt;a href=#d&gt;d&lt;/a&gt;) ","")&amp;IF($Q44&lt;&gt;"","(&lt;a href=#e&gt;e&lt;/a&gt;) ","")&amp;IF($R44&lt;&gt;"","(&lt;a href=#f&gt;f&lt;/a&gt;) ","")&amp;IF($S44&lt;&gt;"","(&lt;a href=#g&gt;g&lt;/a&gt;) ","")&amp;IF($T44&lt;&gt;"","(&lt;a href=#h&gt;h&lt;/a&gt;) ","")&amp;IF($U44&lt;&gt;"","(&lt;a href=#i&gt;i&lt;/a&gt;) ","")&amp;"&lt;/td&gt;&lt;/tr&gt;"</f>
        <v>&lt;tr&gt;&lt;td&gt;&lt;img src='/img/othello/lazy-guy.github.io.png' alt='lazy-guy.github.io' title='Zoom' width=21 height=38&gt;&lt;a href='https://lazy-guy.github.io/reversi/index.html' target=_blank&gt;lazy-guy.github.io&lt;/a&gt;&lt;/td&gt;&lt;td&gt;930&lt;/td&gt;&lt;td&gt;10&lt;/td&gt;&lt;td&gt;0&lt;/td&gt;&lt;td&gt;18&lt;/td&gt;&lt;td&gt;(&lt;a href=#b&gt;b&lt;/a&gt;) &lt;/td&gt;&lt;/tr&gt;</v>
      </c>
    </row>
    <row r="45" spans="1:22" x14ac:dyDescent="0.25">
      <c r="A45" t="s">
        <v>120</v>
      </c>
      <c r="C45" t="str">
        <f>$A45&amp;"!"&amp;$B45</f>
        <v>https://www.onlinespiele-sammlung.de/othello/othello-reversi-games/john_peat/!</v>
      </c>
      <c r="D45">
        <f>$E45+$F45</f>
        <v>11</v>
      </c>
      <c r="E45">
        <f>COUNTIFS(Games!$C:$C,$C45)</f>
        <v>0</v>
      </c>
      <c r="F45">
        <f>COUNTIFS(Games!$F:$F,$C45)</f>
        <v>11</v>
      </c>
      <c r="G45">
        <f>COUNTIFS(Games!$C:$C,$C45,Games!$Q:$Q,1)+COUNTIFS(Games!$F:$F,$C45,Games!$R:$R,1)</f>
        <v>3</v>
      </c>
      <c r="H45">
        <f>COUNTIFS(Games!$C:$C,$C45,Games!$Q:$Q,0.5)+COUNTIFS(Games!$F:$F,$C45,Games!$R:$R,0.5)</f>
        <v>0</v>
      </c>
      <c r="I45">
        <f>COUNTIFS(Games!$C:$C,$C45,Games!$Q:$Q,0)+COUNTIFS(Games!$F:$F,$C45,Games!$R:$R,0)</f>
        <v>8</v>
      </c>
      <c r="J45" cm="1">
        <f t="array" ref="J45">MAX(ROW(Games!$C:$C)*($C45=Games!$C:$C),ROW(Games!$F:$F)*($C45=Games!$F:$F))</f>
        <v>430</v>
      </c>
      <c r="K45" s="2" cm="1">
        <f t="array" aca="1" ref="K45" ca="1">IF($J45&gt;0,IF(INDEX(Games!$C:$C,$J45)=$C45,INDEX(Games!$S:$S,$J45),INDEX(Games!$T:$T,$J45)),1000)</f>
        <v>928.84360058407754</v>
      </c>
      <c r="L45" s="2" t="s">
        <v>232</v>
      </c>
      <c r="O45" t="s">
        <v>200</v>
      </c>
      <c r="P45" t="s">
        <v>200</v>
      </c>
      <c r="Q45"/>
      <c r="V45" t="str">
        <f ca="1">"&lt;tr&gt;&lt;td&gt;&lt;img src='/img/othello/"&amp;SUBSTITUTE($L45,"/","_")&amp;".png' alt='"&amp;$L45&amp;"' title='Zoom' width=21 height=38&gt;&lt;a href='"&amp;$A45&amp;"' target=_blank&gt;"&amp;$L45&amp;"&lt;/a&gt;"&amp;IF($B45&lt;&gt;""," ("&amp;$B45&amp;")","")&amp;"&lt;/td&gt;&lt;td&gt;"&amp;ROUND($K45,0)&amp;"&lt;/td&gt;&lt;td&gt;"&amp;$G45&amp;"&lt;/td&gt;&lt;td&gt;"&amp;H45&amp;"&lt;/td&gt;&lt;td&gt;"&amp;$I45&amp;"&lt;/td&gt;&lt;td&gt;"&amp;IF($M45&lt;&gt;"","(&lt;a href=#a&gt;a&lt;/a&gt;) ","")&amp;IF($N45&lt;&gt;"","(&lt;a href=#b&gt;b&lt;/a&gt;) ","")&amp;IF($O45&lt;&gt;"","(&lt;a href=#c&gt;c&lt;/a&gt;) ","")&amp;IF($P45&lt;&gt;"","(&lt;a href=#d&gt;d&lt;/a&gt;) ","")&amp;IF($Q45&lt;&gt;"","(&lt;a href=#e&gt;e&lt;/a&gt;) ","")&amp;IF($R45&lt;&gt;"","(&lt;a href=#f&gt;f&lt;/a&gt;) ","")&amp;IF($S45&lt;&gt;"","(&lt;a href=#g&gt;g&lt;/a&gt;) ","")&amp;IF($T45&lt;&gt;"","(&lt;a href=#h&gt;h&lt;/a&gt;) ","")&amp;IF($U45&lt;&gt;"","(&lt;a href=#i&gt;i&lt;/a&gt;) ","")&amp;"&lt;/td&gt;&lt;/tr&gt;"</f>
        <v>&lt;tr&gt;&lt;td&gt;&lt;img src='/img/othello/onlinespiele-sammlung.de_john-peat.png' alt='onlinespiele-sammlung.de/john-peat' title='Zoom' width=21 height=38&gt;&lt;a href='https://www.onlinespiele-sammlung.de/othello/othello-reversi-games/john_peat/' target=_blank&gt;onlinespiele-sammlung.de/john-peat&lt;/a&gt;&lt;/td&gt;&lt;td&gt;929&lt;/td&gt;&lt;td&gt;3&lt;/td&gt;&lt;td&gt;0&lt;/td&gt;&lt;td&gt;8&lt;/td&gt;&lt;td&gt;(&lt;a href=#c&gt;c&lt;/a&gt;) (&lt;a href=#d&gt;d&lt;/a&gt;) &lt;/td&gt;&lt;/tr&gt;</v>
      </c>
    </row>
    <row r="46" spans="1:22" x14ac:dyDescent="0.25">
      <c r="A46" t="s">
        <v>251</v>
      </c>
      <c r="C46" t="str">
        <f>$A46&amp;"!"&amp;$B46</f>
        <v>http://www.allmixedup.com/othello/othello.cgi?start!</v>
      </c>
      <c r="D46">
        <f>$E46+$F46</f>
        <v>11</v>
      </c>
      <c r="E46">
        <f>COUNTIFS(Games!$C:$C,$C46)</f>
        <v>0</v>
      </c>
      <c r="F46">
        <f>COUNTIFS(Games!$F:$F,$C46)</f>
        <v>11</v>
      </c>
      <c r="G46">
        <f>COUNTIFS(Games!$C:$C,$C46,Games!$Q:$Q,1)+COUNTIFS(Games!$F:$F,$C46,Games!$R:$R,1)</f>
        <v>3</v>
      </c>
      <c r="H46">
        <f>COUNTIFS(Games!$C:$C,$C46,Games!$Q:$Q,0.5)+COUNTIFS(Games!$F:$F,$C46,Games!$R:$R,0.5)</f>
        <v>0</v>
      </c>
      <c r="I46">
        <f>COUNTIFS(Games!$C:$C,$C46,Games!$Q:$Q,0)+COUNTIFS(Games!$F:$F,$C46,Games!$R:$R,0)</f>
        <v>8</v>
      </c>
      <c r="J46" cm="1">
        <f t="array" ref="J46">MAX(ROW(Games!$C:$C)*($C46=Games!$C:$C),ROW(Games!$F:$F)*($C46=Games!$F:$F))</f>
        <v>539</v>
      </c>
      <c r="K46" s="2" cm="1">
        <f t="array" aca="1" ref="K46" ca="1">IF($J46&gt;0,IF(INDEX(Games!$C:$C,$J46)=$C46,INDEX(Games!$S:$S,$J46),INDEX(Games!$T:$T,$J46)),1000)</f>
        <v>923.31636183627131</v>
      </c>
      <c r="L46" s="2" t="s">
        <v>252</v>
      </c>
      <c r="P46" s="2" t="s">
        <v>200</v>
      </c>
      <c r="V46" t="str">
        <f ca="1">"&lt;tr&gt;&lt;td&gt;&lt;img src='/img/othello/"&amp;SUBSTITUTE($L46,"/","_")&amp;".png' alt='"&amp;$L46&amp;"' title='Zoom' width=21 height=38&gt;&lt;a href='"&amp;$A46&amp;"' target=_blank&gt;"&amp;$L46&amp;"&lt;/a&gt;"&amp;IF($B46&lt;&gt;""," ("&amp;$B46&amp;")","")&amp;"&lt;/td&gt;&lt;td&gt;"&amp;ROUND($K46,0)&amp;"&lt;/td&gt;&lt;td&gt;"&amp;$G46&amp;"&lt;/td&gt;&lt;td&gt;"&amp;H46&amp;"&lt;/td&gt;&lt;td&gt;"&amp;$I46&amp;"&lt;/td&gt;&lt;td&gt;"&amp;IF($M46&lt;&gt;"","(&lt;a href=#a&gt;a&lt;/a&gt;) ","")&amp;IF($N46&lt;&gt;"","(&lt;a href=#b&gt;b&lt;/a&gt;) ","")&amp;IF($O46&lt;&gt;"","(&lt;a href=#c&gt;c&lt;/a&gt;) ","")&amp;IF($P46&lt;&gt;"","(&lt;a href=#d&gt;d&lt;/a&gt;) ","")&amp;IF($Q46&lt;&gt;"","(&lt;a href=#e&gt;e&lt;/a&gt;) ","")&amp;IF($R46&lt;&gt;"","(&lt;a href=#f&gt;f&lt;/a&gt;) ","")&amp;IF($S46&lt;&gt;"","(&lt;a href=#g&gt;g&lt;/a&gt;) ","")&amp;IF($T46&lt;&gt;"","(&lt;a href=#h&gt;h&lt;/a&gt;) ","")&amp;IF($U46&lt;&gt;"","(&lt;a href=#i&gt;i&lt;/a&gt;) ","")&amp;"&lt;/td&gt;&lt;/tr&gt;"</f>
        <v>&lt;tr&gt;&lt;td&gt;&lt;img src='/img/othello/allmixedup.com.png' alt='allmixedup.com' title='Zoom' width=21 height=38&gt;&lt;a href='http://www.allmixedup.com/othello/othello.cgi?start' target=_blank&gt;allmixedup.com&lt;/a&gt;&lt;/td&gt;&lt;td&gt;923&lt;/td&gt;&lt;td&gt;3&lt;/td&gt;&lt;td&gt;0&lt;/td&gt;&lt;td&gt;8&lt;/td&gt;&lt;td&gt;(&lt;a href=#d&gt;d&lt;/a&gt;) &lt;/td&gt;&lt;/tr&gt;</v>
      </c>
    </row>
    <row r="47" spans="1:22" x14ac:dyDescent="0.25">
      <c r="A47" t="s">
        <v>99</v>
      </c>
      <c r="B47" t="s">
        <v>100</v>
      </c>
      <c r="C47" t="str">
        <f>$A47&amp;"!"&amp;$B47</f>
        <v>https://playpager.com/othello-reversi/!3 stars</v>
      </c>
      <c r="D47">
        <f>$E47+$F47</f>
        <v>12</v>
      </c>
      <c r="E47">
        <f>COUNTIFS(Games!$C:$C,$C47)</f>
        <v>0</v>
      </c>
      <c r="F47">
        <f>COUNTIFS(Games!$F:$F,$C47)</f>
        <v>12</v>
      </c>
      <c r="G47">
        <f>COUNTIFS(Games!$C:$C,$C47,Games!$Q:$Q,1)+COUNTIFS(Games!$F:$F,$C47,Games!$R:$R,1)</f>
        <v>2</v>
      </c>
      <c r="H47">
        <f>COUNTIFS(Games!$C:$C,$C47,Games!$Q:$Q,0.5)+COUNTIFS(Games!$F:$F,$C47,Games!$R:$R,0.5)</f>
        <v>1</v>
      </c>
      <c r="I47">
        <f>COUNTIFS(Games!$C:$C,$C47,Games!$Q:$Q,0)+COUNTIFS(Games!$F:$F,$C47,Games!$R:$R,0)</f>
        <v>9</v>
      </c>
      <c r="J47" cm="1">
        <f t="array" ref="J47">MAX(ROW(Games!$C:$C)*($C47=Games!$C:$C),ROW(Games!$F:$F)*($C47=Games!$F:$F))</f>
        <v>470</v>
      </c>
      <c r="K47" s="2" cm="1">
        <f t="array" aca="1" ref="K47" ca="1">IF($J47&gt;0,IF(INDEX(Games!$C:$C,$J47)=$C47,INDEX(Games!$S:$S,$J47),INDEX(Games!$T:$T,$J47)),1000)</f>
        <v>922.30288296516926</v>
      </c>
      <c r="L47" s="2" t="s">
        <v>236</v>
      </c>
      <c r="P47" s="2" t="s">
        <v>200</v>
      </c>
      <c r="V47" t="str">
        <f ca="1">"&lt;tr&gt;&lt;td&gt;&lt;img src='/img/othello/"&amp;SUBSTITUTE($L47,"/","_")&amp;".png' alt='"&amp;$L47&amp;"' title='Zoom' width=21 height=38&gt;&lt;a href='"&amp;$A47&amp;"' target=_blank&gt;"&amp;$L47&amp;"&lt;/a&gt;"&amp;IF($B47&lt;&gt;""," ("&amp;$B47&amp;")","")&amp;"&lt;/td&gt;&lt;td&gt;"&amp;ROUND($K47,0)&amp;"&lt;/td&gt;&lt;td&gt;"&amp;$G47&amp;"&lt;/td&gt;&lt;td&gt;"&amp;H47&amp;"&lt;/td&gt;&lt;td&gt;"&amp;$I47&amp;"&lt;/td&gt;&lt;td&gt;"&amp;IF($M47&lt;&gt;"","(&lt;a href=#a&gt;a&lt;/a&gt;) ","")&amp;IF($N47&lt;&gt;"","(&lt;a href=#b&gt;b&lt;/a&gt;) ","")&amp;IF($O47&lt;&gt;"","(&lt;a href=#c&gt;c&lt;/a&gt;) ","")&amp;IF($P47&lt;&gt;"","(&lt;a href=#d&gt;d&lt;/a&gt;) ","")&amp;IF($Q47&lt;&gt;"","(&lt;a href=#e&gt;e&lt;/a&gt;) ","")&amp;IF($R47&lt;&gt;"","(&lt;a href=#f&gt;f&lt;/a&gt;) ","")&amp;IF($S47&lt;&gt;"","(&lt;a href=#g&gt;g&lt;/a&gt;) ","")&amp;IF($T47&lt;&gt;"","(&lt;a href=#h&gt;h&lt;/a&gt;) ","")&amp;IF($U47&lt;&gt;"","(&lt;a href=#i&gt;i&lt;/a&gt;) ","")&amp;"&lt;/td&gt;&lt;/tr&gt;"</f>
        <v>&lt;tr&gt;&lt;td&gt;&lt;img src='/img/othello/playpager.com.png' alt='playpager.com' title='Zoom' width=21 height=38&gt;&lt;a href='https://playpager.com/othello-reversi/' target=_blank&gt;playpager.com&lt;/a&gt; (3 stars)&lt;/td&gt;&lt;td&gt;922&lt;/td&gt;&lt;td&gt;2&lt;/td&gt;&lt;td&gt;1&lt;/td&gt;&lt;td&gt;9&lt;/td&gt;&lt;td&gt;(&lt;a href=#d&gt;d&lt;/a&gt;) &lt;/td&gt;&lt;/tr&gt;</v>
      </c>
    </row>
    <row r="48" spans="1:22" x14ac:dyDescent="0.25">
      <c r="A48" t="s">
        <v>257</v>
      </c>
      <c r="C48" t="str">
        <f>$A48&amp;"!"&amp;$B48</f>
        <v>https://www.onlinespiele-sammlung.de/othello/othello-reversi-games/higuchi/!</v>
      </c>
      <c r="D48">
        <f>$E48+$F48</f>
        <v>15</v>
      </c>
      <c r="E48">
        <f>COUNTIFS(Games!$C:$C,$C48)</f>
        <v>4</v>
      </c>
      <c r="F48">
        <f>COUNTIFS(Games!$F:$F,$C48)</f>
        <v>11</v>
      </c>
      <c r="G48">
        <f>COUNTIFS(Games!$C:$C,$C48,Games!$Q:$Q,1)+COUNTIFS(Games!$F:$F,$C48,Games!$R:$R,1)</f>
        <v>4</v>
      </c>
      <c r="H48">
        <f>COUNTIFS(Games!$C:$C,$C48,Games!$Q:$Q,0.5)+COUNTIFS(Games!$F:$F,$C48,Games!$R:$R,0.5)</f>
        <v>0</v>
      </c>
      <c r="I48">
        <f>COUNTIFS(Games!$C:$C,$C48,Games!$Q:$Q,0)+COUNTIFS(Games!$F:$F,$C48,Games!$R:$R,0)</f>
        <v>11</v>
      </c>
      <c r="J48" cm="1">
        <f t="array" ref="J48">MAX(ROW(Games!$C:$C)*($C48=Games!$C:$C),ROW(Games!$F:$F)*($C48=Games!$F:$F))</f>
        <v>622</v>
      </c>
      <c r="K48" s="2" cm="1">
        <f t="array" aca="1" ref="K48" ca="1">IF($J48&gt;0,IF(INDEX(Games!$C:$C,$J48)=$C48,INDEX(Games!$S:$S,$J48),INDEX(Games!$T:$T,$J48)),1000)</f>
        <v>912.1078543685303</v>
      </c>
      <c r="L48" s="2" t="s">
        <v>270</v>
      </c>
      <c r="V48" t="str">
        <f ca="1">"&lt;tr&gt;&lt;td&gt;&lt;img src='/img/othello/"&amp;SUBSTITUTE($L48,"/","_")&amp;".png' alt='"&amp;$L48&amp;"' title='Zoom' width=21 height=38&gt;&lt;a href='"&amp;$A48&amp;"' target=_blank&gt;"&amp;$L48&amp;"&lt;/a&gt;"&amp;IF($B48&lt;&gt;""," ("&amp;$B48&amp;")","")&amp;"&lt;/td&gt;&lt;td&gt;"&amp;ROUND($K48,0)&amp;"&lt;/td&gt;&lt;td&gt;"&amp;$G48&amp;"&lt;/td&gt;&lt;td&gt;"&amp;H48&amp;"&lt;/td&gt;&lt;td&gt;"&amp;$I48&amp;"&lt;/td&gt;&lt;td&gt;"&amp;IF($M48&lt;&gt;"","(&lt;a href=#a&gt;a&lt;/a&gt;) ","")&amp;IF($N48&lt;&gt;"","(&lt;a href=#b&gt;b&lt;/a&gt;) ","")&amp;IF($O48&lt;&gt;"","(&lt;a href=#c&gt;c&lt;/a&gt;) ","")&amp;IF($P48&lt;&gt;"","(&lt;a href=#d&gt;d&lt;/a&gt;) ","")&amp;IF($Q48&lt;&gt;"","(&lt;a href=#e&gt;e&lt;/a&gt;) ","")&amp;IF($R48&lt;&gt;"","(&lt;a href=#f&gt;f&lt;/a&gt;) ","")&amp;IF($S48&lt;&gt;"","(&lt;a href=#g&gt;g&lt;/a&gt;) ","")&amp;IF($T48&lt;&gt;"","(&lt;a href=#h&gt;h&lt;/a&gt;) ","")&amp;IF($U48&lt;&gt;"","(&lt;a href=#i&gt;i&lt;/a&gt;) ","")&amp;"&lt;/td&gt;&lt;/tr&gt;"</f>
        <v>&lt;tr&gt;&lt;td&gt;&lt;img src='/img/othello/onlinespiele-sammlung.de_higuchi.png' alt='onlinespiele-sammlung.de/higuchi' title='Zoom' width=21 height=38&gt;&lt;a href='https://www.onlinespiele-sammlung.de/othello/othello-reversi-games/higuchi/' target=_blank&gt;onlinespiele-sammlung.de/higuchi&lt;/a&gt;&lt;/td&gt;&lt;td&gt;912&lt;/td&gt;&lt;td&gt;4&lt;/td&gt;&lt;td&gt;0&lt;/td&gt;&lt;td&gt;11&lt;/td&gt;&lt;td&gt;&lt;/td&gt;&lt;/tr&gt;</v>
      </c>
    </row>
    <row r="49" spans="1:22" x14ac:dyDescent="0.25">
      <c r="A49" t="s">
        <v>192</v>
      </c>
      <c r="C49" t="str">
        <f>$A49&amp;"!"&amp;$B49</f>
        <v>https://nowaai.github.io/wasm-othello/!</v>
      </c>
      <c r="D49">
        <f>$E49+$F49</f>
        <v>11</v>
      </c>
      <c r="E49">
        <f>COUNTIFS(Games!$C:$C,$C49)</f>
        <v>0</v>
      </c>
      <c r="F49">
        <f>COUNTIFS(Games!$F:$F,$C49)</f>
        <v>11</v>
      </c>
      <c r="G49">
        <f>COUNTIFS(Games!$C:$C,$C49,Games!$Q:$Q,1)+COUNTIFS(Games!$F:$F,$C49,Games!$R:$R,1)</f>
        <v>2</v>
      </c>
      <c r="H49">
        <f>COUNTIFS(Games!$C:$C,$C49,Games!$Q:$Q,0.5)+COUNTIFS(Games!$F:$F,$C49,Games!$R:$R,0.5)</f>
        <v>1</v>
      </c>
      <c r="I49">
        <f>COUNTIFS(Games!$C:$C,$C49,Games!$Q:$Q,0)+COUNTIFS(Games!$F:$F,$C49,Games!$R:$R,0)</f>
        <v>8</v>
      </c>
      <c r="J49" cm="1">
        <f t="array" ref="J49">MAX(ROW(Games!$C:$C)*($C49=Games!$C:$C),ROW(Games!$F:$F)*($C49=Games!$F:$F))</f>
        <v>511</v>
      </c>
      <c r="K49" s="2" cm="1">
        <f t="array" aca="1" ref="K49" ca="1">IF($J49&gt;0,IF(INDEX(Games!$C:$C,$J49)=$C49,INDEX(Games!$S:$S,$J49),INDEX(Games!$T:$T,$J49)),1000)</f>
        <v>911.34650634979243</v>
      </c>
      <c r="L49" s="2" t="s">
        <v>221</v>
      </c>
      <c r="P49" s="2" t="s">
        <v>200</v>
      </c>
      <c r="R49" t="s">
        <v>200</v>
      </c>
      <c r="V49" t="str">
        <f ca="1">"&lt;tr&gt;&lt;td&gt;&lt;img src='/img/othello/"&amp;SUBSTITUTE($L49,"/","_")&amp;".png' alt='"&amp;$L49&amp;"' title='Zoom' width=21 height=38&gt;&lt;a href='"&amp;$A49&amp;"' target=_blank&gt;"&amp;$L49&amp;"&lt;/a&gt;"&amp;IF($B49&lt;&gt;""," ("&amp;$B49&amp;")","")&amp;"&lt;/td&gt;&lt;td&gt;"&amp;ROUND($K49,0)&amp;"&lt;/td&gt;&lt;td&gt;"&amp;$G49&amp;"&lt;/td&gt;&lt;td&gt;"&amp;H49&amp;"&lt;/td&gt;&lt;td&gt;"&amp;$I49&amp;"&lt;/td&gt;&lt;td&gt;"&amp;IF($M49&lt;&gt;"","(&lt;a href=#a&gt;a&lt;/a&gt;) ","")&amp;IF($N49&lt;&gt;"","(&lt;a href=#b&gt;b&lt;/a&gt;) ","")&amp;IF($O49&lt;&gt;"","(&lt;a href=#c&gt;c&lt;/a&gt;) ","")&amp;IF($P49&lt;&gt;"","(&lt;a href=#d&gt;d&lt;/a&gt;) ","")&amp;IF($Q49&lt;&gt;"","(&lt;a href=#e&gt;e&lt;/a&gt;) ","")&amp;IF($R49&lt;&gt;"","(&lt;a href=#f&gt;f&lt;/a&gt;) ","")&amp;IF($S49&lt;&gt;"","(&lt;a href=#g&gt;g&lt;/a&gt;) ","")&amp;IF($T49&lt;&gt;"","(&lt;a href=#h&gt;h&lt;/a&gt;) ","")&amp;IF($U49&lt;&gt;"","(&lt;a href=#i&gt;i&lt;/a&gt;) ","")&amp;"&lt;/td&gt;&lt;/tr&gt;"</f>
        <v>&lt;tr&gt;&lt;td&gt;&lt;img src='/img/othello/nowaai.github.io.png' alt='nowaai.github.io' title='Zoom' width=21 height=38&gt;&lt;a href='https://nowaai.github.io/wasm-othello/' target=_blank&gt;nowaai.github.io&lt;/a&gt;&lt;/td&gt;&lt;td&gt;911&lt;/td&gt;&lt;td&gt;2&lt;/td&gt;&lt;td&gt;1&lt;/td&gt;&lt;td&gt;8&lt;/td&gt;&lt;td&gt;(&lt;a href=#d&gt;d&lt;/a&gt;) (&lt;a href=#f&gt;f&lt;/a&gt;) &lt;/td&gt;&lt;/tr&gt;</v>
      </c>
    </row>
    <row r="50" spans="1:22" x14ac:dyDescent="0.25">
      <c r="A50" t="s">
        <v>18</v>
      </c>
      <c r="B50" s="1" t="s">
        <v>88</v>
      </c>
      <c r="C50" t="str">
        <f>$A50&amp;"!"&amp;$B50</f>
        <v>https://www.eothello.com/!</v>
      </c>
      <c r="D50">
        <f>$E50+$F50</f>
        <v>11</v>
      </c>
      <c r="E50">
        <f>COUNTIFS(Games!$C:$C,$C50)</f>
        <v>0</v>
      </c>
      <c r="F50">
        <f>COUNTIFS(Games!$F:$F,$C50)</f>
        <v>11</v>
      </c>
      <c r="G50">
        <f>COUNTIFS(Games!$C:$C,$C50,Games!$Q:$Q,1)+COUNTIFS(Games!$F:$F,$C50,Games!$R:$R,1)</f>
        <v>2</v>
      </c>
      <c r="H50">
        <f>COUNTIFS(Games!$C:$C,$C50,Games!$Q:$Q,0.5)+COUNTIFS(Games!$F:$F,$C50,Games!$R:$R,0.5)</f>
        <v>0</v>
      </c>
      <c r="I50">
        <f>COUNTIFS(Games!$C:$C,$C50,Games!$Q:$Q,0)+COUNTIFS(Games!$F:$F,$C50,Games!$R:$R,0)</f>
        <v>9</v>
      </c>
      <c r="J50" cm="1">
        <f t="array" ref="J50">MAX(ROW(Games!$C:$C)*($C50=Games!$C:$C),ROW(Games!$F:$F)*($C50=Games!$F:$F))</f>
        <v>514</v>
      </c>
      <c r="K50" s="2" cm="1">
        <f t="array" aca="1" ref="K50" ca="1">IF($J50&gt;0,IF(INDEX(Games!$C:$C,$J50)=$C50,INDEX(Games!$S:$S,$J50),INDEX(Games!$T:$T,$J50)),1000)</f>
        <v>909.06158277387578</v>
      </c>
      <c r="L50" s="2" t="s">
        <v>206</v>
      </c>
      <c r="P50" s="2" t="s">
        <v>200</v>
      </c>
      <c r="V50" t="str">
        <f ca="1">"&lt;tr&gt;&lt;td&gt;&lt;img src='/img/othello/"&amp;SUBSTITUTE($L50,"/","_")&amp;".png' alt='"&amp;$L50&amp;"' title='Zoom' width=21 height=38&gt;&lt;a href='"&amp;$A50&amp;"' target=_blank&gt;"&amp;$L50&amp;"&lt;/a&gt;"&amp;IF($B50&lt;&gt;""," ("&amp;$B50&amp;")","")&amp;"&lt;/td&gt;&lt;td&gt;"&amp;ROUND($K50,0)&amp;"&lt;/td&gt;&lt;td&gt;"&amp;$G50&amp;"&lt;/td&gt;&lt;td&gt;"&amp;H50&amp;"&lt;/td&gt;&lt;td&gt;"&amp;$I50&amp;"&lt;/td&gt;&lt;td&gt;"&amp;IF($M50&lt;&gt;"","(&lt;a href=#a&gt;a&lt;/a&gt;) ","")&amp;IF($N50&lt;&gt;"","(&lt;a href=#b&gt;b&lt;/a&gt;) ","")&amp;IF($O50&lt;&gt;"","(&lt;a href=#c&gt;c&lt;/a&gt;) ","")&amp;IF($P50&lt;&gt;"","(&lt;a href=#d&gt;d&lt;/a&gt;) ","")&amp;IF($Q50&lt;&gt;"","(&lt;a href=#e&gt;e&lt;/a&gt;) ","")&amp;IF($R50&lt;&gt;"","(&lt;a href=#f&gt;f&lt;/a&gt;) ","")&amp;IF($S50&lt;&gt;"","(&lt;a href=#g&gt;g&lt;/a&gt;) ","")&amp;IF($T50&lt;&gt;"","(&lt;a href=#h&gt;h&lt;/a&gt;) ","")&amp;IF($U50&lt;&gt;"","(&lt;a href=#i&gt;i&lt;/a&gt;) ","")&amp;"&lt;/td&gt;&lt;/tr&gt;"</f>
        <v>&lt;tr&gt;&lt;td&gt;&lt;img src='/img/othello/eothello.com.png' alt='eothello.com' title='Zoom' width=21 height=38&gt;&lt;a href='https://www.eothello.com/' target=_blank&gt;eothello.com&lt;/a&gt;&lt;/td&gt;&lt;td&gt;909&lt;/td&gt;&lt;td&gt;2&lt;/td&gt;&lt;td&gt;0&lt;/td&gt;&lt;td&gt;9&lt;/td&gt;&lt;td&gt;(&lt;a href=#d&gt;d&lt;/a&gt;) &lt;/td&gt;&lt;/tr&gt;</v>
      </c>
    </row>
    <row r="51" spans="1:22" x14ac:dyDescent="0.25">
      <c r="A51" t="s">
        <v>265</v>
      </c>
      <c r="C51" t="str">
        <f>$A51&amp;"!"&amp;$B51</f>
        <v>https://www.onlinespiele-sammlung.de/othello/othello-reversi-games/jayssite/!</v>
      </c>
      <c r="D51">
        <f>$E51+$F51</f>
        <v>12</v>
      </c>
      <c r="E51">
        <f>COUNTIFS(Games!$C:$C,$C51)</f>
        <v>0</v>
      </c>
      <c r="F51">
        <f>COUNTIFS(Games!$F:$F,$C51)</f>
        <v>12</v>
      </c>
      <c r="G51">
        <f>COUNTIFS(Games!$C:$C,$C51,Games!$Q:$Q,1)+COUNTIFS(Games!$F:$F,$C51,Games!$R:$R,1)</f>
        <v>3</v>
      </c>
      <c r="H51">
        <f>COUNTIFS(Games!$C:$C,$C51,Games!$Q:$Q,0.5)+COUNTIFS(Games!$F:$F,$C51,Games!$R:$R,0.5)</f>
        <v>0</v>
      </c>
      <c r="I51">
        <f>COUNTIFS(Games!$C:$C,$C51,Games!$Q:$Q,0)+COUNTIFS(Games!$F:$F,$C51,Games!$R:$R,0)</f>
        <v>9</v>
      </c>
      <c r="J51" cm="1">
        <f t="array" ref="J51">MAX(ROW(Games!$C:$C)*($C51=Games!$C:$C),ROW(Games!$F:$F)*($C51=Games!$F:$F))</f>
        <v>631</v>
      </c>
      <c r="K51" s="2" cm="1">
        <f t="array" aca="1" ref="K51" ca="1">IF($J51&gt;0,IF(INDEX(Games!$C:$C,$J51)=$C51,INDEX(Games!$S:$S,$J51),INDEX(Games!$T:$T,$J51)),1000)</f>
        <v>905.9763661014623</v>
      </c>
      <c r="L51" s="2" t="s">
        <v>269</v>
      </c>
      <c r="P51" s="2" t="s">
        <v>200</v>
      </c>
      <c r="V51" t="str">
        <f ca="1">"&lt;tr&gt;&lt;td&gt;&lt;img src='/img/othello/"&amp;SUBSTITUTE($L51,"/","_")&amp;".png' alt='"&amp;$L51&amp;"' title='Zoom' width=21 height=38&gt;&lt;a href='"&amp;$A51&amp;"' target=_blank&gt;"&amp;$L51&amp;"&lt;/a&gt;"&amp;IF($B51&lt;&gt;""," ("&amp;$B51&amp;")","")&amp;"&lt;/td&gt;&lt;td&gt;"&amp;ROUND($K51,0)&amp;"&lt;/td&gt;&lt;td&gt;"&amp;$G51&amp;"&lt;/td&gt;&lt;td&gt;"&amp;H51&amp;"&lt;/td&gt;&lt;td&gt;"&amp;$I51&amp;"&lt;/td&gt;&lt;td&gt;"&amp;IF($M51&lt;&gt;"","(&lt;a href=#a&gt;a&lt;/a&gt;) ","")&amp;IF($N51&lt;&gt;"","(&lt;a href=#b&gt;b&lt;/a&gt;) ","")&amp;IF($O51&lt;&gt;"","(&lt;a href=#c&gt;c&lt;/a&gt;) ","")&amp;IF($P51&lt;&gt;"","(&lt;a href=#d&gt;d&lt;/a&gt;) ","")&amp;IF($Q51&lt;&gt;"","(&lt;a href=#e&gt;e&lt;/a&gt;) ","")&amp;IF($R51&lt;&gt;"","(&lt;a href=#f&gt;f&lt;/a&gt;) ","")&amp;IF($S51&lt;&gt;"","(&lt;a href=#g&gt;g&lt;/a&gt;) ","")&amp;IF($T51&lt;&gt;"","(&lt;a href=#h&gt;h&lt;/a&gt;) ","")&amp;IF($U51&lt;&gt;"","(&lt;a href=#i&gt;i&lt;/a&gt;) ","")&amp;"&lt;/td&gt;&lt;/tr&gt;"</f>
        <v>&lt;tr&gt;&lt;td&gt;&lt;img src='/img/othello/onlinespiele-sammlung.de_jayssite.png' alt='onlinespiele-sammlung.de/jayssite' title='Zoom' width=21 height=38&gt;&lt;a href='https://www.onlinespiele-sammlung.de/othello/othello-reversi-games/jayssite/' target=_blank&gt;onlinespiele-sammlung.de/jayssite&lt;/a&gt;&lt;/td&gt;&lt;td&gt;906&lt;/td&gt;&lt;td&gt;3&lt;/td&gt;&lt;td&gt;0&lt;/td&gt;&lt;td&gt;9&lt;/td&gt;&lt;td&gt;(&lt;a href=#d&gt;d&lt;/a&gt;) &lt;/td&gt;&lt;/tr&gt;</v>
      </c>
    </row>
    <row r="52" spans="1:22" x14ac:dyDescent="0.25">
      <c r="A52" t="s">
        <v>119</v>
      </c>
      <c r="C52" t="str">
        <f>$A52&amp;"!"&amp;$B52</f>
        <v>https://www.onlinespiele-sammlung.de/othello/othello-reversi-games/scriptionario/!</v>
      </c>
      <c r="D52">
        <f>$E52+$F52</f>
        <v>11</v>
      </c>
      <c r="E52">
        <f>COUNTIFS(Games!$C:$C,$C52)</f>
        <v>0</v>
      </c>
      <c r="F52">
        <f>COUNTIFS(Games!$F:$F,$C52)</f>
        <v>11</v>
      </c>
      <c r="G52">
        <f>COUNTIFS(Games!$C:$C,$C52,Games!$Q:$Q,1)+COUNTIFS(Games!$F:$F,$C52,Games!$R:$R,1)</f>
        <v>1</v>
      </c>
      <c r="H52">
        <f>COUNTIFS(Games!$C:$C,$C52,Games!$Q:$Q,0.5)+COUNTIFS(Games!$F:$F,$C52,Games!$R:$R,0.5)</f>
        <v>1</v>
      </c>
      <c r="I52">
        <f>COUNTIFS(Games!$C:$C,$C52,Games!$Q:$Q,0)+COUNTIFS(Games!$F:$F,$C52,Games!$R:$R,0)</f>
        <v>9</v>
      </c>
      <c r="J52" cm="1">
        <f t="array" ref="J52">MAX(ROW(Games!$C:$C)*($C52=Games!$C:$C),ROW(Games!$F:$F)*($C52=Games!$F:$F))</f>
        <v>510</v>
      </c>
      <c r="K52" s="2" cm="1">
        <f t="array" aca="1" ref="K52" ca="1">IF($J52&gt;0,IF(INDEX(Games!$C:$C,$J52)=$C52,INDEX(Games!$S:$S,$J52),INDEX(Games!$T:$T,$J52)),1000)</f>
        <v>897.56667215213167</v>
      </c>
      <c r="L52" s="2" t="s">
        <v>234</v>
      </c>
      <c r="N52" s="2" t="s">
        <v>200</v>
      </c>
      <c r="P52" s="2" t="s">
        <v>200</v>
      </c>
      <c r="V52" t="str">
        <f ca="1">"&lt;tr&gt;&lt;td&gt;&lt;img src='/img/othello/"&amp;SUBSTITUTE($L52,"/","_")&amp;".png' alt='"&amp;$L52&amp;"' title='Zoom' width=21 height=38&gt;&lt;a href='"&amp;$A52&amp;"' target=_blank&gt;"&amp;$L52&amp;"&lt;/a&gt;"&amp;IF($B52&lt;&gt;""," ("&amp;$B52&amp;")","")&amp;"&lt;/td&gt;&lt;td&gt;"&amp;ROUND($K52,0)&amp;"&lt;/td&gt;&lt;td&gt;"&amp;$G52&amp;"&lt;/td&gt;&lt;td&gt;"&amp;H52&amp;"&lt;/td&gt;&lt;td&gt;"&amp;$I52&amp;"&lt;/td&gt;&lt;td&gt;"&amp;IF($M52&lt;&gt;"","(&lt;a href=#a&gt;a&lt;/a&gt;) ","")&amp;IF($N52&lt;&gt;"","(&lt;a href=#b&gt;b&lt;/a&gt;) ","")&amp;IF($O52&lt;&gt;"","(&lt;a href=#c&gt;c&lt;/a&gt;) ","")&amp;IF($P52&lt;&gt;"","(&lt;a href=#d&gt;d&lt;/a&gt;) ","")&amp;IF($Q52&lt;&gt;"","(&lt;a href=#e&gt;e&lt;/a&gt;) ","")&amp;IF($R52&lt;&gt;"","(&lt;a href=#f&gt;f&lt;/a&gt;) ","")&amp;IF($S52&lt;&gt;"","(&lt;a href=#g&gt;g&lt;/a&gt;) ","")&amp;IF($T52&lt;&gt;"","(&lt;a href=#h&gt;h&lt;/a&gt;) ","")&amp;IF($U52&lt;&gt;"","(&lt;a href=#i&gt;i&lt;/a&gt;) ","")&amp;"&lt;/td&gt;&lt;/tr&gt;"</f>
        <v>&lt;tr&gt;&lt;td&gt;&lt;img src='/img/othello/onlinespiele-sammlung.de_scriptionario.png' alt='onlinespiele-sammlung.de/scriptionario' title='Zoom' width=21 height=38&gt;&lt;a href='https://www.onlinespiele-sammlung.de/othello/othello-reversi-games/scriptionario/' target=_blank&gt;onlinespiele-sammlung.de/scriptionario&lt;/a&gt;&lt;/td&gt;&lt;td&gt;898&lt;/td&gt;&lt;td&gt;1&lt;/td&gt;&lt;td&gt;1&lt;/td&gt;&lt;td&gt;9&lt;/td&gt;&lt;td&gt;(&lt;a href=#b&gt;b&lt;/a&gt;) (&lt;a href=#d&gt;d&lt;/a&gt;) &lt;/td&gt;&lt;/tr&gt;</v>
      </c>
    </row>
    <row r="53" spans="1:22" x14ac:dyDescent="0.25">
      <c r="A53" t="s">
        <v>105</v>
      </c>
      <c r="B53" s="1" t="s">
        <v>88</v>
      </c>
      <c r="C53" t="str">
        <f>$A53&amp;"!"&amp;$B53</f>
        <v>https://kach92.github.io/Reversi/!</v>
      </c>
      <c r="D53">
        <f>$E53+$F53</f>
        <v>11</v>
      </c>
      <c r="E53">
        <f>COUNTIFS(Games!$C:$C,$C53)</f>
        <v>0</v>
      </c>
      <c r="F53">
        <f>COUNTIFS(Games!$F:$F,$C53)</f>
        <v>11</v>
      </c>
      <c r="G53">
        <f>COUNTIFS(Games!$C:$C,$C53,Games!$Q:$Q,1)+COUNTIFS(Games!$F:$F,$C53,Games!$R:$R,1)</f>
        <v>1</v>
      </c>
      <c r="H53">
        <f>COUNTIFS(Games!$C:$C,$C53,Games!$Q:$Q,0.5)+COUNTIFS(Games!$F:$F,$C53,Games!$R:$R,0.5)</f>
        <v>0</v>
      </c>
      <c r="I53">
        <f>COUNTIFS(Games!$C:$C,$C53,Games!$Q:$Q,0)+COUNTIFS(Games!$F:$F,$C53,Games!$R:$R,0)</f>
        <v>10</v>
      </c>
      <c r="J53" cm="1">
        <f t="array" ref="J53">MAX(ROW(Games!$C:$C)*($C53=Games!$C:$C),ROW(Games!$F:$F)*($C53=Games!$F:$F))</f>
        <v>512</v>
      </c>
      <c r="K53" s="2" cm="1">
        <f t="array" aca="1" ref="K53" ca="1">IF($J53&gt;0,IF(INDEX(Games!$C:$C,$J53)=$C53,INDEX(Games!$S:$S,$J53),INDEX(Games!$T:$T,$J53)),1000)</f>
        <v>892.88078935745966</v>
      </c>
      <c r="L53" s="2" t="s">
        <v>222</v>
      </c>
      <c r="P53" s="2" t="s">
        <v>200</v>
      </c>
      <c r="V53" t="str">
        <f ca="1">"&lt;tr&gt;&lt;td&gt;&lt;img src='/img/othello/"&amp;SUBSTITUTE($L53,"/","_")&amp;".png' alt='"&amp;$L53&amp;"' title='Zoom' width=21 height=38&gt;&lt;a href='"&amp;$A53&amp;"' target=_blank&gt;"&amp;$L53&amp;"&lt;/a&gt;"&amp;IF($B53&lt;&gt;""," ("&amp;$B53&amp;")","")&amp;"&lt;/td&gt;&lt;td&gt;"&amp;ROUND($K53,0)&amp;"&lt;/td&gt;&lt;td&gt;"&amp;$G53&amp;"&lt;/td&gt;&lt;td&gt;"&amp;H53&amp;"&lt;/td&gt;&lt;td&gt;"&amp;$I53&amp;"&lt;/td&gt;&lt;td&gt;"&amp;IF($M53&lt;&gt;"","(&lt;a href=#a&gt;a&lt;/a&gt;) ","")&amp;IF($N53&lt;&gt;"","(&lt;a href=#b&gt;b&lt;/a&gt;) ","")&amp;IF($O53&lt;&gt;"","(&lt;a href=#c&gt;c&lt;/a&gt;) ","")&amp;IF($P53&lt;&gt;"","(&lt;a href=#d&gt;d&lt;/a&gt;) ","")&amp;IF($Q53&lt;&gt;"","(&lt;a href=#e&gt;e&lt;/a&gt;) ","")&amp;IF($R53&lt;&gt;"","(&lt;a href=#f&gt;f&lt;/a&gt;) ","")&amp;IF($S53&lt;&gt;"","(&lt;a href=#g&gt;g&lt;/a&gt;) ","")&amp;IF($T53&lt;&gt;"","(&lt;a href=#h&gt;h&lt;/a&gt;) ","")&amp;IF($U53&lt;&gt;"","(&lt;a href=#i&gt;i&lt;/a&gt;) ","")&amp;"&lt;/td&gt;&lt;/tr&gt;"</f>
        <v>&lt;tr&gt;&lt;td&gt;&lt;img src='/img/othello/kach92.github.io.png' alt='kach92.github.io' title='Zoom' width=21 height=38&gt;&lt;a href='https://kach92.github.io/Reversi/' target=_blank&gt;kach92.github.io&lt;/a&gt;&lt;/td&gt;&lt;td&gt;893&lt;/td&gt;&lt;td&gt;1&lt;/td&gt;&lt;td&gt;0&lt;/td&gt;&lt;td&gt;10&lt;/td&gt;&lt;td&gt;(&lt;a href=#d&gt;d&lt;/a&gt;) &lt;/td&gt;&lt;/tr&gt;</v>
      </c>
    </row>
    <row r="54" spans="1:22" x14ac:dyDescent="0.25">
      <c r="A54" t="s">
        <v>238</v>
      </c>
      <c r="C54" t="str">
        <f>$A54&amp;"!"&amp;$B54</f>
        <v>https://gamemug.com/reversi.html!</v>
      </c>
      <c r="D54">
        <f>$E54+$F54</f>
        <v>11</v>
      </c>
      <c r="E54">
        <f>COUNTIFS(Games!$C:$C,$C54)</f>
        <v>0</v>
      </c>
      <c r="F54">
        <f>COUNTIFS(Games!$F:$F,$C54)</f>
        <v>11</v>
      </c>
      <c r="G54">
        <f>COUNTIFS(Games!$C:$C,$C54,Games!$Q:$Q,1)+COUNTIFS(Games!$F:$F,$C54,Games!$R:$R,1)</f>
        <v>2</v>
      </c>
      <c r="H54">
        <f>COUNTIFS(Games!$C:$C,$C54,Games!$Q:$Q,0.5)+COUNTIFS(Games!$F:$F,$C54,Games!$R:$R,0.5)</f>
        <v>0</v>
      </c>
      <c r="I54">
        <f>COUNTIFS(Games!$C:$C,$C54,Games!$Q:$Q,0)+COUNTIFS(Games!$F:$F,$C54,Games!$R:$R,0)</f>
        <v>9</v>
      </c>
      <c r="J54" cm="1">
        <f t="array" ref="J54">MAX(ROW(Games!$C:$C)*($C54=Games!$C:$C),ROW(Games!$F:$F)*($C54=Games!$F:$F))</f>
        <v>513</v>
      </c>
      <c r="K54" s="2" cm="1">
        <f t="array" aca="1" ref="K54" ca="1">IF($J54&gt;0,IF(INDEX(Games!$C:$C,$J54)=$C54,INDEX(Games!$S:$S,$J54),INDEX(Games!$T:$T,$J54)),1000)</f>
        <v>892.78856451555589</v>
      </c>
      <c r="L54" s="2" t="s">
        <v>239</v>
      </c>
      <c r="P54" s="2" t="s">
        <v>200</v>
      </c>
      <c r="V54" t="str">
        <f ca="1">"&lt;tr&gt;&lt;td&gt;&lt;img src='/img/othello/"&amp;SUBSTITUTE($L54,"/","_")&amp;".png' alt='"&amp;$L54&amp;"' title='Zoom' width=21 height=38&gt;&lt;a href='"&amp;$A54&amp;"' target=_blank&gt;"&amp;$L54&amp;"&lt;/a&gt;"&amp;IF($B54&lt;&gt;""," ("&amp;$B54&amp;")","")&amp;"&lt;/td&gt;&lt;td&gt;"&amp;ROUND($K54,0)&amp;"&lt;/td&gt;&lt;td&gt;"&amp;$G54&amp;"&lt;/td&gt;&lt;td&gt;"&amp;H54&amp;"&lt;/td&gt;&lt;td&gt;"&amp;$I54&amp;"&lt;/td&gt;&lt;td&gt;"&amp;IF($M54&lt;&gt;"","(&lt;a href=#a&gt;a&lt;/a&gt;) ","")&amp;IF($N54&lt;&gt;"","(&lt;a href=#b&gt;b&lt;/a&gt;) ","")&amp;IF($O54&lt;&gt;"","(&lt;a href=#c&gt;c&lt;/a&gt;) ","")&amp;IF($P54&lt;&gt;"","(&lt;a href=#d&gt;d&lt;/a&gt;) ","")&amp;IF($Q54&lt;&gt;"","(&lt;a href=#e&gt;e&lt;/a&gt;) ","")&amp;IF($R54&lt;&gt;"","(&lt;a href=#f&gt;f&lt;/a&gt;) ","")&amp;IF($S54&lt;&gt;"","(&lt;a href=#g&gt;g&lt;/a&gt;) ","")&amp;IF($T54&lt;&gt;"","(&lt;a href=#h&gt;h&lt;/a&gt;) ","")&amp;IF($U54&lt;&gt;"","(&lt;a href=#i&gt;i&lt;/a&gt;) ","")&amp;"&lt;/td&gt;&lt;/tr&gt;"</f>
        <v>&lt;tr&gt;&lt;td&gt;&lt;img src='/img/othello/gamemug.com.png' alt='gamemug.com' title='Zoom' width=21 height=38&gt;&lt;a href='https://gamemug.com/reversi.html' target=_blank&gt;gamemug.com&lt;/a&gt;&lt;/td&gt;&lt;td&gt;893&lt;/td&gt;&lt;td&gt;2&lt;/td&gt;&lt;td&gt;0&lt;/td&gt;&lt;td&gt;9&lt;/td&gt;&lt;td&gt;(&lt;a href=#d&gt;d&lt;/a&gt;) &lt;/td&gt;&lt;/tr&gt;</v>
      </c>
    </row>
    <row r="55" spans="1:22" x14ac:dyDescent="0.25">
      <c r="A55" t="s">
        <v>262</v>
      </c>
      <c r="C55" t="str">
        <f>$A55&amp;"!"&amp;$B55</f>
        <v>http://www.eder.us/projects/othello/!</v>
      </c>
      <c r="D55">
        <f>$E55+$F55</f>
        <v>12</v>
      </c>
      <c r="E55">
        <f>COUNTIFS(Games!$C:$C,$C55)</f>
        <v>0</v>
      </c>
      <c r="F55">
        <f>COUNTIFS(Games!$F:$F,$C55)</f>
        <v>12</v>
      </c>
      <c r="G55">
        <f>COUNTIFS(Games!$C:$C,$C55,Games!$Q:$Q,1)+COUNTIFS(Games!$F:$F,$C55,Games!$R:$R,1)</f>
        <v>2</v>
      </c>
      <c r="H55">
        <f>COUNTIFS(Games!$C:$C,$C55,Games!$Q:$Q,0.5)+COUNTIFS(Games!$F:$F,$C55,Games!$R:$R,0.5)</f>
        <v>0</v>
      </c>
      <c r="I55">
        <f>COUNTIFS(Games!$C:$C,$C55,Games!$Q:$Q,0)+COUNTIFS(Games!$F:$F,$C55,Games!$R:$R,0)</f>
        <v>10</v>
      </c>
      <c r="J55" cm="1">
        <f t="array" ref="J55">MAX(ROW(Games!$C:$C)*($C55=Games!$C:$C),ROW(Games!$F:$F)*($C55=Games!$F:$F))</f>
        <v>607</v>
      </c>
      <c r="K55" s="2" cm="1">
        <f t="array" aca="1" ref="K55" ca="1">IF($J55&gt;0,IF(INDEX(Games!$C:$C,$J55)=$C55,INDEX(Games!$S:$S,$J55),INDEX(Games!$T:$T,$J55)),1000)</f>
        <v>885.77135627645987</v>
      </c>
      <c r="L55" s="2" t="s">
        <v>263</v>
      </c>
      <c r="V55" t="str">
        <f ca="1">"&lt;tr&gt;&lt;td&gt;&lt;img src='/img/othello/"&amp;SUBSTITUTE($L55,"/","_")&amp;".png' alt='"&amp;$L55&amp;"' title='Zoom' width=21 height=38&gt;&lt;a href='"&amp;$A55&amp;"' target=_blank&gt;"&amp;$L55&amp;"&lt;/a&gt;"&amp;IF($B55&lt;&gt;""," ("&amp;$B55&amp;")","")&amp;"&lt;/td&gt;&lt;td&gt;"&amp;ROUND($K55,0)&amp;"&lt;/td&gt;&lt;td&gt;"&amp;$G55&amp;"&lt;/td&gt;&lt;td&gt;"&amp;H55&amp;"&lt;/td&gt;&lt;td&gt;"&amp;$I55&amp;"&lt;/td&gt;&lt;td&gt;"&amp;IF($M55&lt;&gt;"","(&lt;a href=#a&gt;a&lt;/a&gt;) ","")&amp;IF($N55&lt;&gt;"","(&lt;a href=#b&gt;b&lt;/a&gt;) ","")&amp;IF($O55&lt;&gt;"","(&lt;a href=#c&gt;c&lt;/a&gt;) ","")&amp;IF($P55&lt;&gt;"","(&lt;a href=#d&gt;d&lt;/a&gt;) ","")&amp;IF($Q55&lt;&gt;"","(&lt;a href=#e&gt;e&lt;/a&gt;) ","")&amp;IF($R55&lt;&gt;"","(&lt;a href=#f&gt;f&lt;/a&gt;) ","")&amp;IF($S55&lt;&gt;"","(&lt;a href=#g&gt;g&lt;/a&gt;) ","")&amp;IF($T55&lt;&gt;"","(&lt;a href=#h&gt;h&lt;/a&gt;) ","")&amp;IF($U55&lt;&gt;"","(&lt;a href=#i&gt;i&lt;/a&gt;) ","")&amp;"&lt;/td&gt;&lt;/tr&gt;"</f>
        <v>&lt;tr&gt;&lt;td&gt;&lt;img src='/img/othello/eder.us.png' alt='eder.us' title='Zoom' width=21 height=38&gt;&lt;a href='http://www.eder.us/projects/othello/' target=_blank&gt;eder.us&lt;/a&gt;&lt;/td&gt;&lt;td&gt;886&lt;/td&gt;&lt;td&gt;2&lt;/td&gt;&lt;td&gt;0&lt;/td&gt;&lt;td&gt;10&lt;/td&gt;&lt;td&gt;&lt;/td&gt;&lt;/tr&gt;</v>
      </c>
    </row>
    <row r="56" spans="1:22" x14ac:dyDescent="0.25">
      <c r="A56" t="s">
        <v>258</v>
      </c>
      <c r="C56" t="str">
        <f>$A56&amp;"!"&amp;$B56</f>
        <v>https://www.cs.kent.edu/~jbirk/Web/JavaScript/othello/othello.html!</v>
      </c>
      <c r="D56">
        <f>$E56+$F56</f>
        <v>15</v>
      </c>
      <c r="E56">
        <f>COUNTIFS(Games!$C:$C,$C56)</f>
        <v>4</v>
      </c>
      <c r="F56">
        <f>COUNTIFS(Games!$F:$F,$C56)</f>
        <v>11</v>
      </c>
      <c r="G56">
        <f>COUNTIFS(Games!$C:$C,$C56,Games!$Q:$Q,1)+COUNTIFS(Games!$F:$F,$C56,Games!$R:$R,1)</f>
        <v>2</v>
      </c>
      <c r="H56">
        <f>COUNTIFS(Games!$C:$C,$C56,Games!$Q:$Q,0.5)+COUNTIFS(Games!$F:$F,$C56,Games!$R:$R,0.5)</f>
        <v>1</v>
      </c>
      <c r="I56">
        <f>COUNTIFS(Games!$C:$C,$C56,Games!$Q:$Q,0)+COUNTIFS(Games!$F:$F,$C56,Games!$R:$R,0)</f>
        <v>12</v>
      </c>
      <c r="J56" cm="1">
        <f t="array" ref="J56">MAX(ROW(Games!$C:$C)*($C56=Games!$C:$C),ROW(Games!$F:$F)*($C56=Games!$F:$F))</f>
        <v>623</v>
      </c>
      <c r="K56" s="2" cm="1">
        <f t="array" aca="1" ref="K56" ca="1">IF($J56&gt;0,IF(INDEX(Games!$C:$C,$J56)=$C56,INDEX(Games!$S:$S,$J56),INDEX(Games!$T:$T,$J56)),1000)</f>
        <v>873.32788077137161</v>
      </c>
      <c r="L56" s="2" t="s">
        <v>259</v>
      </c>
      <c r="N56" s="2" t="s">
        <v>200</v>
      </c>
      <c r="V56" t="str">
        <f ca="1">"&lt;tr&gt;&lt;td&gt;&lt;img src='/img/othello/"&amp;SUBSTITUTE($L56,"/","_")&amp;".png' alt='"&amp;$L56&amp;"' title='Zoom' width=21 height=38&gt;&lt;a href='"&amp;$A56&amp;"' target=_blank&gt;"&amp;$L56&amp;"&lt;/a&gt;"&amp;IF($B56&lt;&gt;""," ("&amp;$B56&amp;")","")&amp;"&lt;/td&gt;&lt;td&gt;"&amp;ROUND($K56,0)&amp;"&lt;/td&gt;&lt;td&gt;"&amp;$G56&amp;"&lt;/td&gt;&lt;td&gt;"&amp;H56&amp;"&lt;/td&gt;&lt;td&gt;"&amp;$I56&amp;"&lt;/td&gt;&lt;td&gt;"&amp;IF($M56&lt;&gt;"","(&lt;a href=#a&gt;a&lt;/a&gt;) ","")&amp;IF($N56&lt;&gt;"","(&lt;a href=#b&gt;b&lt;/a&gt;) ","")&amp;IF($O56&lt;&gt;"","(&lt;a href=#c&gt;c&lt;/a&gt;) ","")&amp;IF($P56&lt;&gt;"","(&lt;a href=#d&gt;d&lt;/a&gt;) ","")&amp;IF($Q56&lt;&gt;"","(&lt;a href=#e&gt;e&lt;/a&gt;) ","")&amp;IF($R56&lt;&gt;"","(&lt;a href=#f&gt;f&lt;/a&gt;) ","")&amp;IF($S56&lt;&gt;"","(&lt;a href=#g&gt;g&lt;/a&gt;) ","")&amp;IF($T56&lt;&gt;"","(&lt;a href=#h&gt;h&lt;/a&gt;) ","")&amp;IF($U56&lt;&gt;"","(&lt;a href=#i&gt;i&lt;/a&gt;) ","")&amp;"&lt;/td&gt;&lt;/tr&gt;"</f>
        <v>&lt;tr&gt;&lt;td&gt;&lt;img src='/img/othello/cs.kent.edu.png' alt='cs.kent.edu' title='Zoom' width=21 height=38&gt;&lt;a href='https://www.cs.kent.edu/~jbirk/Web/JavaScript/othello/othello.html' target=_blank&gt;cs.kent.edu&lt;/a&gt;&lt;/td&gt;&lt;td&gt;873&lt;/td&gt;&lt;td&gt;2&lt;/td&gt;&lt;td&gt;1&lt;/td&gt;&lt;td&gt;12&lt;/td&gt;&lt;td&gt;(&lt;a href=#b&gt;b&lt;/a&gt;) &lt;/td&gt;&lt;/tr&gt;</v>
      </c>
    </row>
    <row r="57" spans="1:22" x14ac:dyDescent="0.25">
      <c r="A57" t="s">
        <v>115</v>
      </c>
      <c r="C57" t="str">
        <f>$A57&amp;"!"&amp;$B57</f>
        <v>https://www.onlinespiele-sammlung.de/othello/othello-reversi-games/tapajos/!</v>
      </c>
      <c r="D57">
        <f>$E57+$F57</f>
        <v>13</v>
      </c>
      <c r="E57">
        <f>COUNTIFS(Games!$C:$C,$C57)</f>
        <v>0</v>
      </c>
      <c r="F57">
        <f>COUNTIFS(Games!$F:$F,$C57)</f>
        <v>13</v>
      </c>
      <c r="G57">
        <f>COUNTIFS(Games!$C:$C,$C57,Games!$Q:$Q,1)+COUNTIFS(Games!$F:$F,$C57,Games!$R:$R,1)</f>
        <v>0</v>
      </c>
      <c r="H57">
        <f>COUNTIFS(Games!$C:$C,$C57,Games!$Q:$Q,0.5)+COUNTIFS(Games!$F:$F,$C57,Games!$R:$R,0.5)</f>
        <v>0</v>
      </c>
      <c r="I57">
        <f>COUNTIFS(Games!$C:$C,$C57,Games!$Q:$Q,0)+COUNTIFS(Games!$F:$F,$C57,Games!$R:$R,0)</f>
        <v>13</v>
      </c>
      <c r="J57" cm="1">
        <f t="array" ref="J57">MAX(ROW(Games!$C:$C)*($C57=Games!$C:$C),ROW(Games!$F:$F)*($C57=Games!$F:$F))</f>
        <v>469</v>
      </c>
      <c r="K57" s="2" cm="1">
        <f t="array" aca="1" ref="K57" ca="1">IF($J57&gt;0,IF(INDEX(Games!$C:$C,$J57)=$C57,INDEX(Games!$S:$S,$J57),INDEX(Games!$T:$T,$J57)),1000)</f>
        <v>833.83841578066267</v>
      </c>
      <c r="L57" s="2" t="s">
        <v>237</v>
      </c>
      <c r="O57"/>
      <c r="P57" s="2" t="s">
        <v>200</v>
      </c>
      <c r="Q57"/>
      <c r="V57" t="str">
        <f ca="1">"&lt;tr&gt;&lt;td&gt;&lt;img src='/img/othello/"&amp;SUBSTITUTE($L57,"/","_")&amp;".png' alt='"&amp;$L57&amp;"' title='Zoom' width=21 height=38&gt;&lt;a href='"&amp;$A57&amp;"' target=_blank&gt;"&amp;$L57&amp;"&lt;/a&gt;"&amp;IF($B57&lt;&gt;""," ("&amp;$B57&amp;")","")&amp;"&lt;/td&gt;&lt;td&gt;"&amp;ROUND($K57,0)&amp;"&lt;/td&gt;&lt;td&gt;"&amp;$G57&amp;"&lt;/td&gt;&lt;td&gt;"&amp;H57&amp;"&lt;/td&gt;&lt;td&gt;"&amp;$I57&amp;"&lt;/td&gt;&lt;td&gt;"&amp;IF($M57&lt;&gt;"","(&lt;a href=#a&gt;a&lt;/a&gt;) ","")&amp;IF($N57&lt;&gt;"","(&lt;a href=#b&gt;b&lt;/a&gt;) ","")&amp;IF($O57&lt;&gt;"","(&lt;a href=#c&gt;c&lt;/a&gt;) ","")&amp;IF($P57&lt;&gt;"","(&lt;a href=#d&gt;d&lt;/a&gt;) ","")&amp;IF($Q57&lt;&gt;"","(&lt;a href=#e&gt;e&lt;/a&gt;) ","")&amp;IF($R57&lt;&gt;"","(&lt;a href=#f&gt;f&lt;/a&gt;) ","")&amp;IF($S57&lt;&gt;"","(&lt;a href=#g&gt;g&lt;/a&gt;) ","")&amp;IF($T57&lt;&gt;"","(&lt;a href=#h&gt;h&lt;/a&gt;) ","")&amp;IF($U57&lt;&gt;"","(&lt;a href=#i&gt;i&lt;/a&gt;) ","")&amp;"&lt;/td&gt;&lt;/tr&gt;"</f>
        <v>&lt;tr&gt;&lt;td&gt;&lt;img src='/img/othello/onlinespiele-sammlung.de_tapajos.png' alt='onlinespiele-sammlung.de/tapajos' title='Zoom' width=21 height=38&gt;&lt;a href='https://www.onlinespiele-sammlung.de/othello/othello-reversi-games/tapajos/' target=_blank&gt;onlinespiele-sammlung.de/tapajos&lt;/a&gt;&lt;/td&gt;&lt;td&gt;834&lt;/td&gt;&lt;td&gt;0&lt;/td&gt;&lt;td&gt;0&lt;/td&gt;&lt;td&gt;13&lt;/td&gt;&lt;td&gt;(&lt;a href=#d&gt;d&lt;/a&gt;) &lt;/td&gt;&lt;/tr&gt;</v>
      </c>
    </row>
    <row r="58" spans="1:22" x14ac:dyDescent="0.25">
      <c r="C58" t="str">
        <f>$A58&amp;"!"&amp;$B58</f>
        <v>!</v>
      </c>
    </row>
    <row r="59" spans="1:22" x14ac:dyDescent="0.25">
      <c r="C59" t="str">
        <f>$A59&amp;"!"&amp;$B59</f>
        <v>!</v>
      </c>
    </row>
    <row r="60" spans="1:22" x14ac:dyDescent="0.25">
      <c r="C60" t="str">
        <f>$A60&amp;"!"&amp;$B60</f>
        <v>!</v>
      </c>
    </row>
    <row r="61" spans="1:22" x14ac:dyDescent="0.25">
      <c r="C61" t="str">
        <f>$A61&amp;"!"&amp;$B61</f>
        <v>!</v>
      </c>
    </row>
    <row r="62" spans="1:22" x14ac:dyDescent="0.25">
      <c r="C62" t="str">
        <f>$A62&amp;"!"&amp;$B62</f>
        <v>!</v>
      </c>
    </row>
    <row r="63" spans="1:22" x14ac:dyDescent="0.25">
      <c r="C63" t="str">
        <f>$A63&amp;"!"&amp;$B63</f>
        <v>!</v>
      </c>
    </row>
    <row r="64" spans="1:22" x14ac:dyDescent="0.25">
      <c r="C64" t="str">
        <f>$A64&amp;"!"&amp;$B64</f>
        <v>!</v>
      </c>
    </row>
    <row r="65" spans="3:3" x14ac:dyDescent="0.25">
      <c r="C65" t="str">
        <f>$A65&amp;"!"&amp;$B65</f>
        <v>!</v>
      </c>
    </row>
    <row r="66" spans="3:3" x14ac:dyDescent="0.25">
      <c r="C66" t="str">
        <f>$A66&amp;"!"&amp;$B66</f>
        <v>!</v>
      </c>
    </row>
    <row r="67" spans="3:3" x14ac:dyDescent="0.25">
      <c r="C67" t="str">
        <f>$A67&amp;"!"&amp;$B67</f>
        <v>!</v>
      </c>
    </row>
    <row r="68" spans="3:3" x14ac:dyDescent="0.25">
      <c r="C68" t="str">
        <f>$A68&amp;"!"&amp;$B68</f>
        <v>!</v>
      </c>
    </row>
    <row r="69" spans="3:3" x14ac:dyDescent="0.25">
      <c r="C69" t="str">
        <f>$A69&amp;"!"&amp;$B69</f>
        <v>!</v>
      </c>
    </row>
    <row r="70" spans="3:3" x14ac:dyDescent="0.25">
      <c r="C70" t="str">
        <f>$A70&amp;"!"&amp;$B70</f>
        <v>!</v>
      </c>
    </row>
    <row r="71" spans="3:3" x14ac:dyDescent="0.25">
      <c r="C71" t="str">
        <f>$A71&amp;"!"&amp;$B71</f>
        <v>!</v>
      </c>
    </row>
    <row r="72" spans="3:3" x14ac:dyDescent="0.25">
      <c r="C72" t="str">
        <f>$A72&amp;"!"&amp;$B72</f>
        <v>!</v>
      </c>
    </row>
    <row r="73" spans="3:3" x14ac:dyDescent="0.25">
      <c r="C73" t="str">
        <f>$A73&amp;"!"&amp;$B73</f>
        <v>!</v>
      </c>
    </row>
    <row r="74" spans="3:3" x14ac:dyDescent="0.25">
      <c r="C74" t="str">
        <f>$A74&amp;"!"&amp;$B74</f>
        <v>!</v>
      </c>
    </row>
    <row r="75" spans="3:3" x14ac:dyDescent="0.25">
      <c r="C75" t="str">
        <f>$A75&amp;"!"&amp;$B75</f>
        <v>!</v>
      </c>
    </row>
    <row r="76" spans="3:3" x14ac:dyDescent="0.25">
      <c r="C76" t="str">
        <f>$A76&amp;"!"&amp;$B76</f>
        <v>!</v>
      </c>
    </row>
    <row r="77" spans="3:3" x14ac:dyDescent="0.25">
      <c r="C77" t="str">
        <f>$A77&amp;"!"&amp;$B77</f>
        <v>!</v>
      </c>
    </row>
    <row r="78" spans="3:3" x14ac:dyDescent="0.25">
      <c r="C78" t="str">
        <f>$A78&amp;"!"&amp;$B78</f>
        <v>!</v>
      </c>
    </row>
    <row r="79" spans="3:3" x14ac:dyDescent="0.25">
      <c r="C79" t="str">
        <f>$A79&amp;"!"&amp;$B79</f>
        <v>!</v>
      </c>
    </row>
    <row r="80" spans="3:3" x14ac:dyDescent="0.25">
      <c r="C80" t="str">
        <f>$A80&amp;"!"&amp;$B80</f>
        <v>!</v>
      </c>
    </row>
    <row r="81" spans="3:3" x14ac:dyDescent="0.25">
      <c r="C81" t="str">
        <f>$A81&amp;"!"&amp;$B81</f>
        <v>!</v>
      </c>
    </row>
    <row r="82" spans="3:3" x14ac:dyDescent="0.25">
      <c r="C82" t="str">
        <f>$A82&amp;"!"&amp;$B82</f>
        <v>!</v>
      </c>
    </row>
    <row r="83" spans="3:3" x14ac:dyDescent="0.25">
      <c r="C83" t="str">
        <f>$A83&amp;"!"&amp;$B83</f>
        <v>!</v>
      </c>
    </row>
    <row r="84" spans="3:3" x14ac:dyDescent="0.25">
      <c r="C84" t="str">
        <f>$A84&amp;"!"&amp;$B84</f>
        <v>!</v>
      </c>
    </row>
    <row r="85" spans="3:3" x14ac:dyDescent="0.25">
      <c r="C85" t="str">
        <f>$A85&amp;"!"&amp;$B85</f>
        <v>!</v>
      </c>
    </row>
    <row r="86" spans="3:3" x14ac:dyDescent="0.25">
      <c r="C86" t="str">
        <f>$A86&amp;"!"&amp;$B86</f>
        <v>!</v>
      </c>
    </row>
    <row r="87" spans="3:3" x14ac:dyDescent="0.25">
      <c r="C87" t="str">
        <f>$A87&amp;"!"&amp;$B87</f>
        <v>!</v>
      </c>
    </row>
    <row r="88" spans="3:3" x14ac:dyDescent="0.25">
      <c r="C88" t="str">
        <f>$A88&amp;"!"&amp;$B88</f>
        <v>!</v>
      </c>
    </row>
    <row r="89" spans="3:3" x14ac:dyDescent="0.25">
      <c r="C89" t="str">
        <f>$A89&amp;"!"&amp;$B89</f>
        <v>!</v>
      </c>
    </row>
    <row r="90" spans="3:3" x14ac:dyDescent="0.25">
      <c r="C90" t="str">
        <f>$A90&amp;"!"&amp;$B90</f>
        <v>!</v>
      </c>
    </row>
    <row r="91" spans="3:3" x14ac:dyDescent="0.25">
      <c r="C91" t="str">
        <f>$A91&amp;"!"&amp;$B91</f>
        <v>!</v>
      </c>
    </row>
    <row r="92" spans="3:3" x14ac:dyDescent="0.25">
      <c r="C92" t="str">
        <f>$A92&amp;"!"&amp;$B92</f>
        <v>!</v>
      </c>
    </row>
    <row r="93" spans="3:3" x14ac:dyDescent="0.25">
      <c r="C93" t="str">
        <f>$A93&amp;"!"&amp;$B93</f>
        <v>!</v>
      </c>
    </row>
    <row r="94" spans="3:3" x14ac:dyDescent="0.25">
      <c r="C94" t="str">
        <f>$A94&amp;"!"&amp;$B94</f>
        <v>!</v>
      </c>
    </row>
    <row r="95" spans="3:3" x14ac:dyDescent="0.25">
      <c r="C95" t="str">
        <f>$A95&amp;"!"&amp;$B95</f>
        <v>!</v>
      </c>
    </row>
    <row r="96" spans="3:3" x14ac:dyDescent="0.25">
      <c r="C96" t="str">
        <f>$A96&amp;"!"&amp;$B96</f>
        <v>!</v>
      </c>
    </row>
    <row r="97" spans="3:3" x14ac:dyDescent="0.25">
      <c r="C97" t="str">
        <f>$A97&amp;"!"&amp;$B97</f>
        <v>!</v>
      </c>
    </row>
    <row r="98" spans="3:3" x14ac:dyDescent="0.25">
      <c r="C98" t="str">
        <f>$A98&amp;"!"&amp;$B98</f>
        <v>!</v>
      </c>
    </row>
    <row r="99" spans="3:3" x14ac:dyDescent="0.25">
      <c r="C99" t="str">
        <f>$A99&amp;"!"&amp;$B99</f>
        <v>!</v>
      </c>
    </row>
    <row r="100" spans="3:3" x14ac:dyDescent="0.25">
      <c r="C100" t="str">
        <f>$A100&amp;"!"&amp;$B100</f>
        <v>!</v>
      </c>
    </row>
    <row r="101" spans="3:3" x14ac:dyDescent="0.25">
      <c r="C101" t="str">
        <f>$A101&amp;"!"&amp;$B101</f>
        <v>!</v>
      </c>
    </row>
  </sheetData>
  <sortState xmlns:xlrd2="http://schemas.microsoft.com/office/spreadsheetml/2017/richdata2" ref="A2:V101">
    <sortCondition descending="1" ref="K2:K101"/>
  </sortState>
  <hyperlinks>
    <hyperlink ref="A14" r:id="rId1" xr:uid="{39002E7B-6767-4BB0-BCF8-B023CD0B58FD}"/>
    <hyperlink ref="A50" r:id="rId2" xr:uid="{E452F081-72DF-4683-8DF7-0BC007F91503}"/>
    <hyperlink ref="A22" r:id="rId3" xr:uid="{BF1F3E7D-0F8B-4BFC-9C3C-411DB3EFB674}"/>
    <hyperlink ref="A15" r:id="rId4" xr:uid="{3B07E4C3-CCC3-41F8-AB37-2DB97BFE0051}"/>
    <hyperlink ref="A47" r:id="rId5" xr:uid="{948C0CD4-C20C-41BF-BB94-7B238EDF73B7}"/>
    <hyperlink ref="A37" r:id="rId6" xr:uid="{E0A674B2-C711-4A13-8D0D-2B43062D77C3}"/>
    <hyperlink ref="A41" r:id="rId7" xr:uid="{FD923E10-4E1B-44FC-A401-5071081D77CE}"/>
    <hyperlink ref="A18" r:id="rId8" xr:uid="{89BD39AD-166A-4F5C-8222-77379DD91D36}"/>
    <hyperlink ref="A42" r:id="rId9" xr:uid="{29CF8547-023F-4456-9D40-D4852BAD357C}"/>
    <hyperlink ref="A31" r:id="rId10" xr:uid="{CCEC0D73-F9A5-4147-B028-CF70BFE1F1AF}"/>
    <hyperlink ref="A20" r:id="rId11" xr:uid="{7BCF82C1-AECD-4A35-AB07-A338F2D1B3D3}"/>
    <hyperlink ref="A52" r:id="rId12" xr:uid="{D3A5D722-2222-48B8-8A19-C154359D13D5}"/>
    <hyperlink ref="A25" r:id="rId13" xr:uid="{00EA8602-B522-4D0D-BFEA-E64DA798A195}"/>
    <hyperlink ref="A21" r:id="rId14" xr:uid="{1F351241-7DD5-4C96-B598-F2CE96F0225B}"/>
    <hyperlink ref="A36" r:id="rId15" xr:uid="{27D6FF4E-4BA1-45FD-A140-719763C11829}"/>
    <hyperlink ref="A53" r:id="rId16" xr:uid="{93E2166F-8785-402D-828D-273F5BB88D70}"/>
    <hyperlink ref="A17" r:id="rId17" xr:uid="{2B24A678-235D-4220-87C0-D142EEC904BF}"/>
    <hyperlink ref="A44" r:id="rId18" xr:uid="{85C6F531-6407-4C9D-8755-84ED4057CF97}"/>
    <hyperlink ref="A4" r:id="rId19" xr:uid="{F732BCB3-95A9-4FF9-BE87-109BDA3EAC37}"/>
    <hyperlink ref="A34" r:id="rId20" xr:uid="{3C277EA9-5163-4B0C-8FA4-921E7172EB1D}"/>
    <hyperlink ref="A11" r:id="rId21" xr:uid="{23B15C9F-461B-4561-90A2-632719D7D18F}"/>
    <hyperlink ref="A13" r:id="rId22" xr:uid="{17B2394C-F076-4F9C-98C6-5F7F303AEB9B}"/>
    <hyperlink ref="A49" r:id="rId23" xr:uid="{4F9C2414-2221-4BFD-9CCF-22205FFD9F43}"/>
    <hyperlink ref="A3" r:id="rId24" xr:uid="{EBF33684-9F53-444B-96B3-0FDF2F00C557}"/>
    <hyperlink ref="A29" r:id="rId25" xr:uid="{01DC47F7-4EDD-483C-99A4-D124BBAB7AC6}"/>
    <hyperlink ref="A48" r:id="rId26" xr:uid="{58E61D7D-5DD2-4047-90E1-12852E4E86DE}"/>
    <hyperlink ref="A56" r:id="rId27" xr:uid="{0785D060-055E-4A5D-9D84-59FE7C93561F}"/>
    <hyperlink ref="A7" r:id="rId28" xr:uid="{483FC1A8-8416-4583-84B3-CD4E65DF92B3}"/>
  </hyperlinks>
  <pageMargins left="0.7" right="0.7" top="0.75" bottom="0.75" header="0.3" footer="0.3"/>
  <pageSetup paperSize="9"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69DE-4692-453F-A111-06BF4E5A038C}">
  <dimension ref="A1:CK999"/>
  <sheetViews>
    <sheetView topLeftCell="A742" workbookViewId="0">
      <selection activeCell="A766" sqref="A766"/>
    </sheetView>
  </sheetViews>
  <sheetFormatPr baseColWidth="10" defaultRowHeight="15" x14ac:dyDescent="0.25"/>
  <cols>
    <col min="1" max="1" width="82.42578125" bestFit="1" customWidth="1"/>
    <col min="2" max="2" width="15.28515625" bestFit="1" customWidth="1"/>
    <col min="3" max="3" width="52.85546875" hidden="1" customWidth="1"/>
    <col min="4" max="4" width="82.42578125" bestFit="1" customWidth="1"/>
    <col min="5" max="5" width="15.28515625" customWidth="1"/>
    <col min="6" max="6" width="89.140625" hidden="1" customWidth="1"/>
    <col min="7" max="7" width="7.28515625" customWidth="1"/>
    <col min="8" max="8" width="7.28515625" bestFit="1" customWidth="1"/>
    <col min="9" max="10" width="11.140625" bestFit="1" customWidth="1"/>
    <col min="11" max="11" width="14.42578125" style="2" bestFit="1" customWidth="1"/>
    <col min="12" max="12" width="14.42578125" bestFit="1" customWidth="1"/>
    <col min="17" max="18" width="4" bestFit="1" customWidth="1"/>
    <col min="19" max="20" width="12.7109375" style="2" bestFit="1" customWidth="1"/>
    <col min="21" max="21" width="12.7109375" style="2" customWidth="1"/>
    <col min="22" max="23" width="3.140625" bestFit="1" customWidth="1"/>
    <col min="24" max="24" width="3.5703125" bestFit="1" customWidth="1"/>
    <col min="25" max="25" width="3.140625" bestFit="1" customWidth="1"/>
    <col min="26" max="26" width="3.42578125" bestFit="1" customWidth="1"/>
    <col min="27" max="28" width="3.5703125" bestFit="1" customWidth="1"/>
    <col min="29" max="29" width="3.42578125" bestFit="1" customWidth="1"/>
    <col min="30" max="32" width="3.5703125" bestFit="1" customWidth="1"/>
    <col min="33" max="33" width="3.28515625" bestFit="1" customWidth="1"/>
    <col min="34" max="34" width="3.42578125" bestFit="1" customWidth="1"/>
    <col min="35" max="35" width="3.140625" bestFit="1" customWidth="1"/>
    <col min="36" max="38" width="3.5703125" bestFit="1" customWidth="1"/>
    <col min="39" max="39" width="3.28515625" bestFit="1" customWidth="1"/>
    <col min="40" max="40" width="3.5703125" bestFit="1" customWidth="1"/>
    <col min="41" max="42" width="3.28515625" bestFit="1" customWidth="1"/>
    <col min="43" max="43" width="3.42578125" bestFit="1" customWidth="1"/>
    <col min="44" max="45" width="3.5703125" bestFit="1" customWidth="1"/>
    <col min="46" max="46" width="3.28515625" bestFit="1" customWidth="1"/>
    <col min="47" max="48" width="3.5703125" bestFit="1" customWidth="1"/>
    <col min="49" max="50" width="3.140625" bestFit="1" customWidth="1"/>
    <col min="51" max="51" width="3.5703125" bestFit="1" customWidth="1"/>
    <col min="52" max="53" width="3.42578125" bestFit="1" customWidth="1"/>
    <col min="54" max="54" width="3.5703125" bestFit="1" customWidth="1"/>
    <col min="55" max="55" width="3.42578125" bestFit="1" customWidth="1"/>
    <col min="56" max="57" width="3.5703125" bestFit="1" customWidth="1"/>
    <col min="58" max="58" width="3.140625" bestFit="1" customWidth="1"/>
    <col min="59" max="61" width="3.5703125" bestFit="1" customWidth="1"/>
    <col min="62" max="62" width="3.28515625" bestFit="1" customWidth="1"/>
    <col min="63" max="63" width="3.42578125" bestFit="1" customWidth="1"/>
    <col min="64" max="64" width="3.140625" bestFit="1" customWidth="1"/>
    <col min="65" max="65" width="3.28515625" bestFit="1" customWidth="1"/>
    <col min="66" max="67" width="3.5703125" bestFit="1" customWidth="1"/>
    <col min="68" max="68" width="3.42578125" bestFit="1" customWidth="1"/>
    <col min="69" max="70" width="3.5703125" bestFit="1" customWidth="1"/>
    <col min="71" max="74" width="3.42578125" bestFit="1" customWidth="1"/>
    <col min="75" max="75" width="3.5703125" bestFit="1" customWidth="1"/>
    <col min="76" max="78" width="3.42578125" bestFit="1" customWidth="1"/>
    <col min="79" max="80" width="3.5703125" bestFit="1" customWidth="1"/>
    <col min="81" max="81" width="3.28515625" bestFit="1" customWidth="1"/>
    <col min="82" max="84" width="3.5703125" bestFit="1" customWidth="1"/>
    <col min="85" max="86" width="3.42578125" bestFit="1" customWidth="1"/>
    <col min="87" max="89" width="3.5703125" bestFit="1" customWidth="1"/>
  </cols>
  <sheetData>
    <row r="1" spans="1:89" x14ac:dyDescent="0.25">
      <c r="A1" s="3" t="s">
        <v>6</v>
      </c>
      <c r="B1" s="4" t="s">
        <v>7</v>
      </c>
      <c r="C1" s="4"/>
      <c r="D1" s="4" t="s">
        <v>8</v>
      </c>
      <c r="E1" s="4" t="s">
        <v>9</v>
      </c>
      <c r="F1" s="4"/>
      <c r="G1" s="4" t="s">
        <v>10</v>
      </c>
      <c r="H1" s="4" t="s">
        <v>11</v>
      </c>
      <c r="I1" s="4" t="s">
        <v>132</v>
      </c>
      <c r="J1" s="4" t="s">
        <v>132</v>
      </c>
      <c r="K1" s="5" t="s">
        <v>13</v>
      </c>
      <c r="L1" s="4" t="s">
        <v>14</v>
      </c>
      <c r="M1" s="4" t="s">
        <v>80</v>
      </c>
      <c r="N1" s="4" t="s">
        <v>81</v>
      </c>
      <c r="O1" s="4" t="s">
        <v>82</v>
      </c>
      <c r="P1" s="4" t="s">
        <v>83</v>
      </c>
      <c r="Q1" s="4" t="s">
        <v>84</v>
      </c>
      <c r="R1" s="4" t="s">
        <v>85</v>
      </c>
      <c r="S1" s="5" t="s">
        <v>15</v>
      </c>
      <c r="T1" s="5" t="s">
        <v>16</v>
      </c>
      <c r="U1" s="5"/>
      <c r="V1" s="8" t="s">
        <v>12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9"/>
    </row>
    <row r="2" spans="1:89" x14ac:dyDescent="0.25">
      <c r="A2" t="s">
        <v>17</v>
      </c>
      <c r="B2">
        <v>1</v>
      </c>
      <c r="C2" t="str">
        <f>$A2&amp;"!"&amp;$B2</f>
        <v>https://www.enil.no/othello!1</v>
      </c>
      <c r="D2" t="s">
        <v>18</v>
      </c>
      <c r="E2" t="s">
        <v>88</v>
      </c>
      <c r="F2" t="str">
        <f>$D2&amp;"!"&amp;$E2</f>
        <v>https://www.eothello.com/!</v>
      </c>
      <c r="G2">
        <v>48</v>
      </c>
      <c r="H2">
        <v>16</v>
      </c>
      <c r="I2" cm="1">
        <f t="array" aca="1" ref="I2" ca="1">MAX(ROW($C$1:INDIRECT("$C"&amp;(ROW()-1)))*($C2=$C$1:INDIRECT("$C"&amp;(ROW()-1))),ROW($F$1:INDIRECT("$F"&amp;(ROW()-1)))*($C2=$F$1:INDIRECT("$F"&amp;(ROW()-1))))</f>
        <v>0</v>
      </c>
      <c r="J2" cm="1">
        <f t="array" aca="1" ref="J2" ca="1">MAX(ROW($C$1:INDIRECT("$C"&amp;(ROW()-1)))*($F2=$C$1:INDIRECT("$C"&amp;(ROW()-1))),ROW($F$1:INDIRECT("$F"&amp;(ROW()-1)))*($F2=$F$1:INDIRECT("$F"&amp;(ROW()-1))))</f>
        <v>0</v>
      </c>
      <c r="K2" s="2" cm="1">
        <f t="array" aca="1" ref="K2" ca="1">IF($I2&gt;0,IF(INDEX($C:$C,$I2)=$C2,INDEX($S:$S,$I2),INDEX($T:$T,$I2)),1000)</f>
        <v>1000</v>
      </c>
      <c r="L2" s="2" cm="1">
        <f t="array" aca="1" ref="L2" ca="1">IF($J2&gt;0,IF(INDEX($C:$C,$J2)=$F2,INDEX($S:$S,$J2),INDEX($T:$T,$J2)),1000)</f>
        <v>1000</v>
      </c>
      <c r="M2">
        <f t="shared" ref="M2:M33" ca="1" si="0">10^($K2/400)</f>
        <v>316.22776601683825</v>
      </c>
      <c r="N2">
        <f t="shared" ref="N2:N33" ca="1" si="1">10^($L2/400)</f>
        <v>316.22776601683825</v>
      </c>
      <c r="O2">
        <f t="shared" ref="O2:O33" ca="1" si="2">$M2/($M2+$N2)</f>
        <v>0.5</v>
      </c>
      <c r="P2">
        <f t="shared" ref="P2:P33" ca="1" si="3">$N2/($M2+$N2)</f>
        <v>0.5</v>
      </c>
      <c r="Q2">
        <f t="shared" ref="Q2:Q33" si="4">IF($G2&gt;$H2,1,IF($G2&lt;$H2,0,0.5))</f>
        <v>1</v>
      </c>
      <c r="R2">
        <f t="shared" ref="R2:R33" si="5">IF($G2&lt;$H2,1,IF($G2&gt;$H2,0,0.5))</f>
        <v>0</v>
      </c>
      <c r="S2" s="2">
        <f t="shared" ref="S2:S33" ca="1" si="6">$K2+32*($Q2-$O2)</f>
        <v>1016</v>
      </c>
      <c r="T2" s="2">
        <f t="shared" ref="T2:T33" ca="1" si="7">$L2+32*($R2-$P2)</f>
        <v>984</v>
      </c>
      <c r="V2" t="s">
        <v>79</v>
      </c>
      <c r="W2" t="s">
        <v>20</v>
      </c>
      <c r="X2" t="s">
        <v>21</v>
      </c>
      <c r="Y2" t="s">
        <v>22</v>
      </c>
      <c r="Z2" t="s">
        <v>23</v>
      </c>
      <c r="AA2" t="s">
        <v>24</v>
      </c>
      <c r="AB2" t="s">
        <v>25</v>
      </c>
      <c r="AC2" t="s">
        <v>26</v>
      </c>
      <c r="AD2" t="s">
        <v>27</v>
      </c>
      <c r="AE2" t="s">
        <v>28</v>
      </c>
      <c r="AF2" t="s">
        <v>29</v>
      </c>
      <c r="AG2" t="s">
        <v>30</v>
      </c>
      <c r="AH2" t="s">
        <v>31</v>
      </c>
      <c r="AI2" t="s">
        <v>32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t="s">
        <v>39</v>
      </c>
      <c r="AQ2" t="s">
        <v>40</v>
      </c>
      <c r="AR2" t="s">
        <v>41</v>
      </c>
      <c r="AS2" t="s">
        <v>42</v>
      </c>
      <c r="AT2" t="s">
        <v>43</v>
      </c>
      <c r="AU2" t="s">
        <v>44</v>
      </c>
      <c r="AV2" t="s">
        <v>45</v>
      </c>
      <c r="AW2" t="s">
        <v>46</v>
      </c>
      <c r="AX2" t="s">
        <v>47</v>
      </c>
      <c r="AY2" t="s">
        <v>48</v>
      </c>
      <c r="AZ2" t="s">
        <v>49</v>
      </c>
      <c r="BA2" t="s">
        <v>50</v>
      </c>
      <c r="BB2" t="s">
        <v>51</v>
      </c>
      <c r="BC2" t="s">
        <v>52</v>
      </c>
      <c r="BD2" t="s">
        <v>53</v>
      </c>
      <c r="BE2" t="s">
        <v>54</v>
      </c>
      <c r="BF2" t="s">
        <v>55</v>
      </c>
      <c r="BG2" t="s">
        <v>56</v>
      </c>
      <c r="BH2" t="s">
        <v>57</v>
      </c>
      <c r="BI2" t="s">
        <v>58</v>
      </c>
      <c r="BJ2" t="s">
        <v>59</v>
      </c>
      <c r="BK2" t="s">
        <v>60</v>
      </c>
      <c r="BL2" t="s">
        <v>61</v>
      </c>
      <c r="BM2" t="s">
        <v>62</v>
      </c>
      <c r="BN2" t="s">
        <v>63</v>
      </c>
      <c r="BO2" t="s">
        <v>64</v>
      </c>
      <c r="BP2" t="s">
        <v>65</v>
      </c>
      <c r="BQ2" t="s">
        <v>66</v>
      </c>
      <c r="BR2" t="s">
        <v>67</v>
      </c>
      <c r="BS2" t="s">
        <v>68</v>
      </c>
      <c r="BT2" t="s">
        <v>69</v>
      </c>
      <c r="BU2" t="s">
        <v>70</v>
      </c>
      <c r="BV2" t="s">
        <v>71</v>
      </c>
      <c r="BW2" t="s">
        <v>72</v>
      </c>
      <c r="BX2" t="s">
        <v>73</v>
      </c>
      <c r="BY2" t="s">
        <v>74</v>
      </c>
      <c r="BZ2" t="s">
        <v>75</v>
      </c>
      <c r="CA2" t="s">
        <v>76</v>
      </c>
      <c r="CB2" t="s">
        <v>77</v>
      </c>
      <c r="CC2" t="s">
        <v>78</v>
      </c>
    </row>
    <row r="3" spans="1:89" x14ac:dyDescent="0.25">
      <c r="A3" t="s">
        <v>17</v>
      </c>
      <c r="B3">
        <v>1</v>
      </c>
      <c r="C3" t="str">
        <f t="shared" ref="C3:C66" si="8">$A3&amp;"!"&amp;$B3</f>
        <v>https://www.enil.no/othello!1</v>
      </c>
      <c r="D3" t="s">
        <v>18</v>
      </c>
      <c r="E3" t="s">
        <v>88</v>
      </c>
      <c r="F3" t="str">
        <f t="shared" ref="F3:F66" si="9">$D3&amp;"!"&amp;$E3</f>
        <v>https://www.eothello.com/!</v>
      </c>
      <c r="G3">
        <v>52</v>
      </c>
      <c r="H3">
        <v>12</v>
      </c>
      <c r="I3" cm="1">
        <f t="array" aca="1" ref="I3" ca="1">MAX(ROW($C$1:INDIRECT("$C"&amp;(ROW()-1)))*($C3=$C$1:INDIRECT("$C"&amp;(ROW()-1))),ROW($F$1:INDIRECT("$F"&amp;(ROW()-1)))*($C3=$F$1:INDIRECT("$F"&amp;(ROW()-1))))</f>
        <v>2</v>
      </c>
      <c r="J3" cm="1">
        <f t="array" aca="1" ref="J3" ca="1">MAX(ROW($C$1:INDIRECT("$C"&amp;(ROW()-1)))*($F3=$C$1:INDIRECT("$C"&amp;(ROW()-1))),ROW($F$1:INDIRECT("$F"&amp;(ROW()-1)))*($F3=$F$1:INDIRECT("$F"&amp;(ROW()-1))))</f>
        <v>2</v>
      </c>
      <c r="K3" s="2" cm="1">
        <f t="array" aca="1" ref="K3" ca="1">IF($I3&gt;0,IF(INDEX($C:$C,$I3)=$C3,INDEX($S:$S,$I3),INDEX($T:$T,$I3)),1000)</f>
        <v>1016</v>
      </c>
      <c r="L3" s="2" cm="1">
        <f t="array" aca="1" ref="L3" ca="1">IF($J3&gt;0,IF(INDEX($C:$C,$J3)=$F3,INDEX($S:$S,$J3),INDEX($T:$T,$J3)),1000)</f>
        <v>984</v>
      </c>
      <c r="M3">
        <f t="shared" ca="1" si="0"/>
        <v>346.73685045253183</v>
      </c>
      <c r="N3">
        <f t="shared" ca="1" si="1"/>
        <v>288.40315031266073</v>
      </c>
      <c r="O3">
        <f t="shared" ca="1" si="2"/>
        <v>0.54592192278048368</v>
      </c>
      <c r="P3">
        <f t="shared" ca="1" si="3"/>
        <v>0.45407807721951626</v>
      </c>
      <c r="Q3">
        <f t="shared" si="4"/>
        <v>1</v>
      </c>
      <c r="R3">
        <f t="shared" si="5"/>
        <v>0</v>
      </c>
      <c r="S3" s="2">
        <f t="shared" ca="1" si="6"/>
        <v>1030.5304984710244</v>
      </c>
      <c r="T3" s="2">
        <f t="shared" ca="1" si="7"/>
        <v>969.46950152897546</v>
      </c>
      <c r="V3" t="s">
        <v>86</v>
      </c>
      <c r="W3" t="s">
        <v>20</v>
      </c>
      <c r="X3" t="s">
        <v>43</v>
      </c>
      <c r="Y3" t="s">
        <v>38</v>
      </c>
      <c r="Z3" t="s">
        <v>33</v>
      </c>
      <c r="AA3" t="s">
        <v>24</v>
      </c>
      <c r="AB3" t="s">
        <v>46</v>
      </c>
      <c r="AC3" t="s">
        <v>30</v>
      </c>
      <c r="AD3" t="s">
        <v>42</v>
      </c>
      <c r="AE3" t="s">
        <v>40</v>
      </c>
      <c r="AF3" t="s">
        <v>45</v>
      </c>
      <c r="AG3" t="s">
        <v>79</v>
      </c>
      <c r="AH3" t="s">
        <v>78</v>
      </c>
      <c r="AI3" t="s">
        <v>36</v>
      </c>
      <c r="AJ3" t="s">
        <v>72</v>
      </c>
      <c r="AK3" t="s">
        <v>29</v>
      </c>
      <c r="AL3" t="s">
        <v>76</v>
      </c>
      <c r="AM3" t="s">
        <v>37</v>
      </c>
      <c r="AN3" t="s">
        <v>52</v>
      </c>
      <c r="AO3" t="s">
        <v>73</v>
      </c>
      <c r="AP3" t="s">
        <v>75</v>
      </c>
      <c r="AQ3" t="s">
        <v>71</v>
      </c>
      <c r="AR3" t="s">
        <v>48</v>
      </c>
      <c r="AS3" t="s">
        <v>74</v>
      </c>
      <c r="AT3" t="s">
        <v>34</v>
      </c>
      <c r="AU3" t="s">
        <v>62</v>
      </c>
      <c r="AV3" t="s">
        <v>47</v>
      </c>
      <c r="AW3" t="s">
        <v>25</v>
      </c>
      <c r="AX3" t="s">
        <v>41</v>
      </c>
      <c r="AY3" t="s">
        <v>44</v>
      </c>
      <c r="AZ3" t="s">
        <v>31</v>
      </c>
      <c r="BA3" t="s">
        <v>26</v>
      </c>
      <c r="BB3" t="s">
        <v>39</v>
      </c>
      <c r="BC3" t="s">
        <v>64</v>
      </c>
      <c r="BD3" t="s">
        <v>65</v>
      </c>
      <c r="BE3" t="s">
        <v>87</v>
      </c>
      <c r="BF3" t="s">
        <v>67</v>
      </c>
      <c r="BG3" t="s">
        <v>77</v>
      </c>
      <c r="BH3" t="s">
        <v>28</v>
      </c>
      <c r="BI3" t="s">
        <v>27</v>
      </c>
      <c r="BJ3" t="s">
        <v>23</v>
      </c>
      <c r="BK3" t="s">
        <v>35</v>
      </c>
      <c r="BL3" t="s">
        <v>22</v>
      </c>
      <c r="BM3" t="s">
        <v>32</v>
      </c>
      <c r="BN3" t="s">
        <v>49</v>
      </c>
      <c r="BO3" t="s">
        <v>55</v>
      </c>
      <c r="BP3" t="s">
        <v>56</v>
      </c>
      <c r="BQ3" t="s">
        <v>54</v>
      </c>
      <c r="BR3" t="s">
        <v>59</v>
      </c>
      <c r="BS3" t="s">
        <v>66</v>
      </c>
      <c r="BT3" t="s">
        <v>50</v>
      </c>
      <c r="BU3" t="s">
        <v>53</v>
      </c>
      <c r="BV3" t="s">
        <v>69</v>
      </c>
      <c r="BW3" t="s">
        <v>70</v>
      </c>
      <c r="BX3" t="s">
        <v>60</v>
      </c>
      <c r="BY3" t="s">
        <v>61</v>
      </c>
      <c r="BZ3" t="s">
        <v>57</v>
      </c>
      <c r="CA3" t="s">
        <v>58</v>
      </c>
      <c r="CB3" t="s">
        <v>51</v>
      </c>
      <c r="CC3" t="s">
        <v>63</v>
      </c>
      <c r="CD3" t="s">
        <v>68</v>
      </c>
    </row>
    <row r="4" spans="1:89" x14ac:dyDescent="0.25">
      <c r="A4" t="s">
        <v>17</v>
      </c>
      <c r="B4">
        <v>1</v>
      </c>
      <c r="C4" t="str">
        <f t="shared" si="8"/>
        <v>https://www.enil.no/othello!1</v>
      </c>
      <c r="D4" t="s">
        <v>18</v>
      </c>
      <c r="E4" t="s">
        <v>88</v>
      </c>
      <c r="F4" t="str">
        <f t="shared" si="9"/>
        <v>https://www.eothello.com/!</v>
      </c>
      <c r="G4">
        <v>61</v>
      </c>
      <c r="H4">
        <v>3</v>
      </c>
      <c r="I4" cm="1">
        <f t="array" aca="1" ref="I4" ca="1">MAX(ROW($C$1:INDIRECT("$C"&amp;(ROW()-1)))*($C4=$C$1:INDIRECT("$C"&amp;(ROW()-1))),ROW($F$1:INDIRECT("$F"&amp;(ROW()-1)))*($C4=$F$1:INDIRECT("$F"&amp;(ROW()-1))))</f>
        <v>3</v>
      </c>
      <c r="J4" cm="1">
        <f t="array" aca="1" ref="J4" ca="1">MAX(ROW($C$1:INDIRECT("$C"&amp;(ROW()-1)))*($F4=$C$1:INDIRECT("$C"&amp;(ROW()-1))),ROW($F$1:INDIRECT("$F"&amp;(ROW()-1)))*($F4=$F$1:INDIRECT("$F"&amp;(ROW()-1))))</f>
        <v>3</v>
      </c>
      <c r="K4" s="2" cm="1">
        <f t="array" aca="1" ref="K4" ca="1">IF($I4&gt;0,IF(INDEX($C:$C,$I4)=$C4,INDEX($S:$S,$I4),INDEX($T:$T,$I4)),1000)</f>
        <v>1030.5304984710244</v>
      </c>
      <c r="L4" s="2" cm="1">
        <f t="array" aca="1" ref="L4" ca="1">IF($J4&gt;0,IF(INDEX($C:$C,$J4)=$F4,INDEX($S:$S,$J4),INDEX($T:$T,$J4)),1000)</f>
        <v>969.46950152897546</v>
      </c>
      <c r="M4">
        <f t="shared" ca="1" si="0"/>
        <v>376.98688880502959</v>
      </c>
      <c r="N4">
        <f t="shared" ca="1" si="1"/>
        <v>265.26121456631904</v>
      </c>
      <c r="O4">
        <f t="shared" ca="1" si="2"/>
        <v>0.58698015116917412</v>
      </c>
      <c r="P4">
        <f t="shared" ca="1" si="3"/>
        <v>0.41301984883082588</v>
      </c>
      <c r="Q4">
        <f t="shared" si="4"/>
        <v>1</v>
      </c>
      <c r="R4">
        <f t="shared" si="5"/>
        <v>0</v>
      </c>
      <c r="S4" s="2">
        <f t="shared" ca="1" si="6"/>
        <v>1043.7471336336109</v>
      </c>
      <c r="T4" s="2">
        <f t="shared" ca="1" si="7"/>
        <v>956.25286636638907</v>
      </c>
      <c r="V4" t="s">
        <v>89</v>
      </c>
      <c r="W4" t="s">
        <v>42</v>
      </c>
      <c r="X4" t="s">
        <v>78</v>
      </c>
      <c r="Y4" t="s">
        <v>77</v>
      </c>
      <c r="Z4" t="s">
        <v>38</v>
      </c>
      <c r="AA4" t="s">
        <v>32</v>
      </c>
      <c r="AB4" t="s">
        <v>33</v>
      </c>
      <c r="AC4" t="s">
        <v>56</v>
      </c>
      <c r="AD4" t="s">
        <v>30</v>
      </c>
      <c r="AE4" t="s">
        <v>43</v>
      </c>
      <c r="AF4" t="s">
        <v>29</v>
      </c>
      <c r="AG4" t="s">
        <v>55</v>
      </c>
      <c r="AH4" t="s">
        <v>54</v>
      </c>
      <c r="AI4" t="s">
        <v>26</v>
      </c>
      <c r="AJ4" t="s">
        <v>20</v>
      </c>
      <c r="AK4" t="s">
        <v>24</v>
      </c>
      <c r="AL4" t="s">
        <v>72</v>
      </c>
      <c r="AM4" t="s">
        <v>58</v>
      </c>
      <c r="AN4" t="s">
        <v>61</v>
      </c>
      <c r="AO4" t="s">
        <v>22</v>
      </c>
      <c r="AP4" t="s">
        <v>21</v>
      </c>
      <c r="AQ4" t="s">
        <v>71</v>
      </c>
      <c r="AR4" t="s">
        <v>57</v>
      </c>
      <c r="AS4" t="s">
        <v>66</v>
      </c>
      <c r="AT4" t="s">
        <v>59</v>
      </c>
      <c r="AU4" t="s">
        <v>25</v>
      </c>
      <c r="AV4" t="s">
        <v>62</v>
      </c>
      <c r="AW4" t="s">
        <v>48</v>
      </c>
      <c r="AX4" t="s">
        <v>41</v>
      </c>
      <c r="AY4" t="s">
        <v>39</v>
      </c>
      <c r="AZ4" t="s">
        <v>69</v>
      </c>
      <c r="BA4" t="s">
        <v>63</v>
      </c>
      <c r="BB4" t="s">
        <v>64</v>
      </c>
      <c r="BC4" t="s">
        <v>60</v>
      </c>
      <c r="BD4" t="s">
        <v>51</v>
      </c>
      <c r="BE4" t="s">
        <v>36</v>
      </c>
      <c r="BF4" t="s">
        <v>70</v>
      </c>
      <c r="BG4" t="s">
        <v>76</v>
      </c>
      <c r="BH4" t="s">
        <v>74</v>
      </c>
      <c r="BI4" t="s">
        <v>87</v>
      </c>
      <c r="BJ4" t="s">
        <v>73</v>
      </c>
      <c r="BK4" t="s">
        <v>75</v>
      </c>
      <c r="BL4" t="s">
        <v>50</v>
      </c>
      <c r="BM4" t="s">
        <v>68</v>
      </c>
      <c r="BN4" t="s">
        <v>65</v>
      </c>
      <c r="BO4" t="s">
        <v>49</v>
      </c>
      <c r="BP4" t="s">
        <v>67</v>
      </c>
      <c r="BQ4" t="s">
        <v>87</v>
      </c>
      <c r="BR4" t="s">
        <v>53</v>
      </c>
      <c r="BS4" t="s">
        <v>35</v>
      </c>
      <c r="BT4" t="s">
        <v>47</v>
      </c>
      <c r="BU4" t="s">
        <v>44</v>
      </c>
      <c r="BV4" t="s">
        <v>46</v>
      </c>
      <c r="BW4" t="s">
        <v>31</v>
      </c>
      <c r="BX4" t="s">
        <v>37</v>
      </c>
      <c r="BY4" t="s">
        <v>27</v>
      </c>
      <c r="BZ4" t="s">
        <v>40</v>
      </c>
      <c r="CA4" t="s">
        <v>52</v>
      </c>
      <c r="CB4" t="s">
        <v>45</v>
      </c>
      <c r="CC4" t="s">
        <v>87</v>
      </c>
      <c r="CD4" t="s">
        <v>23</v>
      </c>
      <c r="CE4" t="s">
        <v>34</v>
      </c>
      <c r="CF4" t="s">
        <v>28</v>
      </c>
    </row>
    <row r="5" spans="1:89" x14ac:dyDescent="0.25">
      <c r="A5" t="s">
        <v>90</v>
      </c>
      <c r="B5" t="s">
        <v>91</v>
      </c>
      <c r="C5" t="str">
        <f t="shared" si="8"/>
        <v>https://cardgames.io/reversi/!Smart opponent</v>
      </c>
      <c r="D5" t="s">
        <v>17</v>
      </c>
      <c r="E5">
        <v>1</v>
      </c>
      <c r="F5" t="str">
        <f t="shared" si="9"/>
        <v>https://www.enil.no/othello!1</v>
      </c>
      <c r="G5">
        <v>18</v>
      </c>
      <c r="H5">
        <v>46</v>
      </c>
      <c r="I5" cm="1">
        <f t="array" aca="1" ref="I5" ca="1">MAX(ROW($C$1:INDIRECT("$C"&amp;(ROW()-1)))*($C5=$C$1:INDIRECT("$C"&amp;(ROW()-1))),ROW($F$1:INDIRECT("$F"&amp;(ROW()-1)))*($C5=$F$1:INDIRECT("$F"&amp;(ROW()-1))))</f>
        <v>0</v>
      </c>
      <c r="J5" cm="1">
        <f t="array" aca="1" ref="J5" ca="1">MAX(ROW($C$1:INDIRECT("$C"&amp;(ROW()-1)))*($F5=$C$1:INDIRECT("$C"&amp;(ROW()-1))),ROW($F$1:INDIRECT("$F"&amp;(ROW()-1)))*($F5=$F$1:INDIRECT("$F"&amp;(ROW()-1))))</f>
        <v>4</v>
      </c>
      <c r="K5" s="2" cm="1">
        <f t="array" aca="1" ref="K5" ca="1">IF($I5&gt;0,IF(INDEX($C:$C,$I5)=$C5,INDEX($S:$S,$I5),INDEX($T:$T,$I5)),1000)</f>
        <v>1000</v>
      </c>
      <c r="L5" s="2" cm="1">
        <f t="array" aca="1" ref="L5" ca="1">IF($J5&gt;0,IF(INDEX($C:$C,$J5)=$F5,INDEX($S:$S,$J5),INDEX($T:$T,$J5)),1000)</f>
        <v>1043.7471336336109</v>
      </c>
      <c r="M5">
        <f t="shared" ca="1" si="0"/>
        <v>316.22776601683825</v>
      </c>
      <c r="N5">
        <f t="shared" ca="1" si="1"/>
        <v>406.78772000213991</v>
      </c>
      <c r="O5">
        <f t="shared" ca="1" si="2"/>
        <v>0.43737343408511403</v>
      </c>
      <c r="P5">
        <f t="shared" ca="1" si="3"/>
        <v>0.56262656591488591</v>
      </c>
      <c r="Q5">
        <f t="shared" si="4"/>
        <v>0</v>
      </c>
      <c r="R5">
        <f t="shared" si="5"/>
        <v>1</v>
      </c>
      <c r="S5" s="2">
        <f t="shared" ca="1" si="6"/>
        <v>986.00405010927636</v>
      </c>
      <c r="T5" s="2">
        <f t="shared" ca="1" si="7"/>
        <v>1057.7430835243347</v>
      </c>
      <c r="V5" t="s">
        <v>92</v>
      </c>
      <c r="W5" t="s">
        <v>38</v>
      </c>
      <c r="X5" t="s">
        <v>62</v>
      </c>
      <c r="Y5" t="s">
        <v>30</v>
      </c>
      <c r="Z5" t="s">
        <v>78</v>
      </c>
      <c r="AA5" t="s">
        <v>42</v>
      </c>
      <c r="AB5" t="s">
        <v>20</v>
      </c>
      <c r="AC5" t="s">
        <v>22</v>
      </c>
      <c r="AD5" t="s">
        <v>23</v>
      </c>
      <c r="AE5" t="s">
        <v>33</v>
      </c>
      <c r="AF5" t="s">
        <v>29</v>
      </c>
      <c r="AG5" t="s">
        <v>76</v>
      </c>
      <c r="AH5" t="s">
        <v>21</v>
      </c>
      <c r="AI5" t="s">
        <v>79</v>
      </c>
      <c r="AJ5" t="s">
        <v>74</v>
      </c>
      <c r="AK5" t="s">
        <v>48</v>
      </c>
      <c r="AL5" t="s">
        <v>72</v>
      </c>
      <c r="AM5" t="s">
        <v>75</v>
      </c>
      <c r="AN5" t="s">
        <v>77</v>
      </c>
      <c r="AO5" t="s">
        <v>71</v>
      </c>
      <c r="AP5" t="s">
        <v>66</v>
      </c>
      <c r="AQ5" t="s">
        <v>69</v>
      </c>
      <c r="AR5" t="s">
        <v>70</v>
      </c>
      <c r="AS5" t="s">
        <v>56</v>
      </c>
      <c r="AT5" t="s">
        <v>57</v>
      </c>
      <c r="AU5" t="s">
        <v>73</v>
      </c>
      <c r="AV5" t="s">
        <v>68</v>
      </c>
      <c r="AW5" t="s">
        <v>65</v>
      </c>
      <c r="AX5" t="s">
        <v>26</v>
      </c>
      <c r="AY5" t="s">
        <v>67</v>
      </c>
      <c r="AZ5" t="s">
        <v>64</v>
      </c>
      <c r="BA5" t="s">
        <v>63</v>
      </c>
      <c r="BB5" t="s">
        <v>59</v>
      </c>
      <c r="BC5" t="s">
        <v>58</v>
      </c>
      <c r="BD5" t="s">
        <v>54</v>
      </c>
      <c r="BE5" t="s">
        <v>39</v>
      </c>
      <c r="BF5" t="s">
        <v>87</v>
      </c>
      <c r="BG5" t="s">
        <v>36</v>
      </c>
      <c r="BH5" t="s">
        <v>25</v>
      </c>
      <c r="BI5" t="s">
        <v>61</v>
      </c>
      <c r="BJ5" t="s">
        <v>55</v>
      </c>
      <c r="BK5" t="s">
        <v>41</v>
      </c>
      <c r="BL5" t="s">
        <v>44</v>
      </c>
      <c r="BM5" t="s">
        <v>47</v>
      </c>
      <c r="BN5" t="s">
        <v>24</v>
      </c>
      <c r="BO5" t="s">
        <v>32</v>
      </c>
      <c r="BP5" t="s">
        <v>60</v>
      </c>
      <c r="BQ5" t="s">
        <v>51</v>
      </c>
      <c r="BR5" t="s">
        <v>49</v>
      </c>
      <c r="BS5" t="s">
        <v>53</v>
      </c>
      <c r="BT5" t="s">
        <v>50</v>
      </c>
      <c r="BU5" t="s">
        <v>35</v>
      </c>
      <c r="BV5" t="s">
        <v>28</v>
      </c>
      <c r="BW5" t="s">
        <v>27</v>
      </c>
      <c r="BX5" t="s">
        <v>31</v>
      </c>
      <c r="BY5" t="s">
        <v>34</v>
      </c>
      <c r="BZ5" t="s">
        <v>46</v>
      </c>
      <c r="CA5" t="s">
        <v>52</v>
      </c>
      <c r="CB5" t="s">
        <v>40</v>
      </c>
      <c r="CC5" t="s">
        <v>45</v>
      </c>
      <c r="CD5" t="s">
        <v>37</v>
      </c>
    </row>
    <row r="6" spans="1:89" x14ac:dyDescent="0.25">
      <c r="A6" t="s">
        <v>90</v>
      </c>
      <c r="B6" t="s">
        <v>91</v>
      </c>
      <c r="C6" t="str">
        <f t="shared" si="8"/>
        <v>https://cardgames.io/reversi/!Smart opponent</v>
      </c>
      <c r="D6" t="s">
        <v>17</v>
      </c>
      <c r="E6">
        <v>1</v>
      </c>
      <c r="F6" t="str">
        <f t="shared" si="9"/>
        <v>https://www.enil.no/othello!1</v>
      </c>
      <c r="G6">
        <v>21</v>
      </c>
      <c r="H6">
        <v>43</v>
      </c>
      <c r="I6" cm="1">
        <f t="array" aca="1" ref="I6" ca="1">MAX(ROW($C$1:INDIRECT("$C"&amp;(ROW()-1)))*($C6=$C$1:INDIRECT("$C"&amp;(ROW()-1))),ROW($F$1:INDIRECT("$F"&amp;(ROW()-1)))*($C6=$F$1:INDIRECT("$F"&amp;(ROW()-1))))</f>
        <v>5</v>
      </c>
      <c r="J6" cm="1">
        <f t="array" aca="1" ref="J6" ca="1">MAX(ROW($C$1:INDIRECT("$C"&amp;(ROW()-1)))*($F6=$C$1:INDIRECT("$C"&amp;(ROW()-1))),ROW($F$1:INDIRECT("$F"&amp;(ROW()-1)))*($F6=$F$1:INDIRECT("$F"&amp;(ROW()-1))))</f>
        <v>5</v>
      </c>
      <c r="K6" s="2" cm="1">
        <f t="array" aca="1" ref="K6" ca="1">IF($I6&gt;0,IF(INDEX($C:$C,$I6)=$C6,INDEX($S:$S,$I6),INDEX($T:$T,$I6)),1000)</f>
        <v>986.00405010927636</v>
      </c>
      <c r="L6" s="2" cm="1">
        <f t="array" aca="1" ref="L6" ca="1">IF($J6&gt;0,IF(INDEX($C:$C,$J6)=$F6,INDEX($S:$S,$J6),INDEX($T:$T,$J6)),1000)</f>
        <v>1057.7430835243347</v>
      </c>
      <c r="M6">
        <f t="shared" ca="1" si="0"/>
        <v>291.74950325717799</v>
      </c>
      <c r="N6">
        <f t="shared" ca="1" si="1"/>
        <v>440.91787819074864</v>
      </c>
      <c r="O6">
        <f t="shared" ca="1" si="2"/>
        <v>0.39820184526382346</v>
      </c>
      <c r="P6">
        <f t="shared" ca="1" si="3"/>
        <v>0.60179815473617659</v>
      </c>
      <c r="Q6">
        <f t="shared" si="4"/>
        <v>0</v>
      </c>
      <c r="R6">
        <f t="shared" si="5"/>
        <v>1</v>
      </c>
      <c r="S6" s="2">
        <f t="shared" ca="1" si="6"/>
        <v>973.26159106083401</v>
      </c>
      <c r="T6" s="2">
        <f t="shared" ca="1" si="7"/>
        <v>1070.4855425727769</v>
      </c>
      <c r="V6" t="s">
        <v>86</v>
      </c>
      <c r="W6" t="s">
        <v>22</v>
      </c>
      <c r="X6" t="s">
        <v>29</v>
      </c>
      <c r="Y6" t="s">
        <v>42</v>
      </c>
      <c r="Z6" t="s">
        <v>78</v>
      </c>
      <c r="AA6" t="s">
        <v>25</v>
      </c>
      <c r="AB6" t="s">
        <v>44</v>
      </c>
      <c r="AC6" t="s">
        <v>41</v>
      </c>
      <c r="AD6" t="s">
        <v>39</v>
      </c>
      <c r="AE6" t="s">
        <v>32</v>
      </c>
      <c r="AF6" t="s">
        <v>26</v>
      </c>
      <c r="AG6" t="s">
        <v>23</v>
      </c>
      <c r="AH6" t="s">
        <v>49</v>
      </c>
      <c r="AI6" t="s">
        <v>28</v>
      </c>
      <c r="AJ6" t="s">
        <v>33</v>
      </c>
      <c r="AK6" t="s">
        <v>38</v>
      </c>
      <c r="AL6" t="s">
        <v>27</v>
      </c>
      <c r="AM6" t="s">
        <v>30</v>
      </c>
      <c r="AN6" t="s">
        <v>77</v>
      </c>
      <c r="AO6" t="s">
        <v>43</v>
      </c>
      <c r="AP6" t="s">
        <v>48</v>
      </c>
      <c r="AQ6" t="s">
        <v>53</v>
      </c>
      <c r="AR6" t="s">
        <v>79</v>
      </c>
      <c r="AS6" t="s">
        <v>36</v>
      </c>
      <c r="AT6" t="s">
        <v>50</v>
      </c>
      <c r="AU6" t="s">
        <v>24</v>
      </c>
      <c r="AV6" t="s">
        <v>20</v>
      </c>
      <c r="AW6" t="s">
        <v>72</v>
      </c>
      <c r="AX6" t="s">
        <v>74</v>
      </c>
      <c r="AY6" t="s">
        <v>56</v>
      </c>
      <c r="AZ6" t="s">
        <v>58</v>
      </c>
      <c r="BA6" t="s">
        <v>46</v>
      </c>
      <c r="BB6" t="s">
        <v>47</v>
      </c>
      <c r="BC6" t="s">
        <v>76</v>
      </c>
      <c r="BD6" t="s">
        <v>67</v>
      </c>
      <c r="BE6" t="s">
        <v>54</v>
      </c>
      <c r="BF6" t="s">
        <v>75</v>
      </c>
      <c r="BG6" t="s">
        <v>73</v>
      </c>
      <c r="BH6" t="s">
        <v>68</v>
      </c>
      <c r="BI6" t="s">
        <v>31</v>
      </c>
      <c r="BJ6" t="s">
        <v>61</v>
      </c>
      <c r="BK6" t="s">
        <v>65</v>
      </c>
      <c r="BL6" t="s">
        <v>35</v>
      </c>
      <c r="BM6" t="s">
        <v>51</v>
      </c>
      <c r="BN6" t="s">
        <v>55</v>
      </c>
      <c r="BO6" t="s">
        <v>64</v>
      </c>
      <c r="BP6" t="s">
        <v>60</v>
      </c>
      <c r="BQ6" t="s">
        <v>34</v>
      </c>
      <c r="BR6" t="s">
        <v>40</v>
      </c>
      <c r="BS6" t="s">
        <v>45</v>
      </c>
      <c r="BT6" t="s">
        <v>52</v>
      </c>
      <c r="BU6" t="s">
        <v>71</v>
      </c>
      <c r="BV6" t="s">
        <v>62</v>
      </c>
      <c r="BW6" t="s">
        <v>37</v>
      </c>
      <c r="BX6" t="s">
        <v>66</v>
      </c>
      <c r="BY6" t="s">
        <v>69</v>
      </c>
      <c r="BZ6" t="s">
        <v>63</v>
      </c>
      <c r="CA6" t="s">
        <v>70</v>
      </c>
      <c r="CB6" t="s">
        <v>59</v>
      </c>
      <c r="CC6" t="s">
        <v>57</v>
      </c>
    </row>
    <row r="7" spans="1:89" x14ac:dyDescent="0.25">
      <c r="A7" t="s">
        <v>17</v>
      </c>
      <c r="B7">
        <v>1</v>
      </c>
      <c r="C7" t="str">
        <f t="shared" si="8"/>
        <v>https://www.enil.no/othello!1</v>
      </c>
      <c r="D7" t="s">
        <v>90</v>
      </c>
      <c r="E7" t="s">
        <v>91</v>
      </c>
      <c r="F7" t="str">
        <f t="shared" si="9"/>
        <v>https://cardgames.io/reversi/!Smart opponent</v>
      </c>
      <c r="G7">
        <v>52</v>
      </c>
      <c r="H7">
        <v>12</v>
      </c>
      <c r="I7" cm="1">
        <f t="array" aca="1" ref="I7" ca="1">MAX(ROW($C$1:INDIRECT("$C"&amp;(ROW()-1)))*($C7=$C$1:INDIRECT("$C"&amp;(ROW()-1))),ROW($F$1:INDIRECT("$F"&amp;(ROW()-1)))*($C7=$F$1:INDIRECT("$F"&amp;(ROW()-1))))</f>
        <v>6</v>
      </c>
      <c r="J7" cm="1">
        <f t="array" aca="1" ref="J7" ca="1">MAX(ROW($C$1:INDIRECT("$C"&amp;(ROW()-1)))*($F7=$C$1:INDIRECT("$C"&amp;(ROW()-1))),ROW($F$1:INDIRECT("$F"&amp;(ROW()-1)))*($F7=$F$1:INDIRECT("$F"&amp;(ROW()-1))))</f>
        <v>6</v>
      </c>
      <c r="K7" s="2" cm="1">
        <f t="array" aca="1" ref="K7" ca="1">IF($I7&gt;0,IF(INDEX($C:$C,$I7)=$C7,INDEX($S:$S,$I7),INDEX($T:$T,$I7)),1000)</f>
        <v>1070.4855425727769</v>
      </c>
      <c r="L7" s="2" cm="1">
        <f t="array" aca="1" ref="L7" ca="1">IF($J7&gt;0,IF(INDEX($C:$C,$J7)=$F7,INDEX($S:$S,$J7),INDEX($T:$T,$J7)),1000)</f>
        <v>973.26159106083401</v>
      </c>
      <c r="M7">
        <f t="shared" ca="1" si="0"/>
        <v>474.47557025348999</v>
      </c>
      <c r="N7">
        <f t="shared" ca="1" si="1"/>
        <v>271.11526916050661</v>
      </c>
      <c r="O7">
        <f t="shared" ca="1" si="2"/>
        <v>0.63637526800410804</v>
      </c>
      <c r="P7">
        <f t="shared" ca="1" si="3"/>
        <v>0.3636247319958919</v>
      </c>
      <c r="Q7">
        <f t="shared" si="4"/>
        <v>1</v>
      </c>
      <c r="R7">
        <f t="shared" si="5"/>
        <v>0</v>
      </c>
      <c r="S7" s="2">
        <f t="shared" ca="1" si="6"/>
        <v>1082.1215339966454</v>
      </c>
      <c r="T7" s="2">
        <f t="shared" ca="1" si="7"/>
        <v>961.62559963696549</v>
      </c>
      <c r="V7" t="s">
        <v>93</v>
      </c>
      <c r="W7" t="s">
        <v>30</v>
      </c>
      <c r="X7" t="s">
        <v>21</v>
      </c>
      <c r="Y7" t="s">
        <v>79</v>
      </c>
      <c r="Z7" t="s">
        <v>42</v>
      </c>
      <c r="AA7" t="s">
        <v>62</v>
      </c>
      <c r="AB7" t="s">
        <v>22</v>
      </c>
      <c r="AC7" t="s">
        <v>25</v>
      </c>
      <c r="AD7" t="s">
        <v>24</v>
      </c>
      <c r="AE7" t="s">
        <v>23</v>
      </c>
      <c r="AF7" t="s">
        <v>49</v>
      </c>
      <c r="AG7" t="s">
        <v>53</v>
      </c>
      <c r="AH7" t="s">
        <v>29</v>
      </c>
      <c r="AI7" t="s">
        <v>20</v>
      </c>
      <c r="AJ7" t="s">
        <v>31</v>
      </c>
      <c r="AK7" t="s">
        <v>37</v>
      </c>
      <c r="AL7" t="s">
        <v>26</v>
      </c>
      <c r="AM7" t="s">
        <v>46</v>
      </c>
      <c r="AN7" t="s">
        <v>44</v>
      </c>
      <c r="AO7" t="s">
        <v>27</v>
      </c>
      <c r="AP7" t="s">
        <v>34</v>
      </c>
      <c r="AQ7" t="s">
        <v>40</v>
      </c>
      <c r="AR7" t="s">
        <v>35</v>
      </c>
      <c r="AS7" t="s">
        <v>32</v>
      </c>
      <c r="AT7" t="s">
        <v>51</v>
      </c>
      <c r="AU7" t="s">
        <v>41</v>
      </c>
      <c r="AV7" t="s">
        <v>45</v>
      </c>
      <c r="AW7" t="s">
        <v>47</v>
      </c>
      <c r="AX7" t="s">
        <v>52</v>
      </c>
      <c r="AY7" t="s">
        <v>87</v>
      </c>
      <c r="AZ7" t="s">
        <v>28</v>
      </c>
      <c r="BA7" t="s">
        <v>87</v>
      </c>
      <c r="BB7" t="s">
        <v>50</v>
      </c>
      <c r="BC7" t="s">
        <v>87</v>
      </c>
      <c r="BD7" t="s">
        <v>55</v>
      </c>
      <c r="BE7" t="s">
        <v>61</v>
      </c>
      <c r="BF7" t="s">
        <v>56</v>
      </c>
      <c r="BG7" t="s">
        <v>54</v>
      </c>
      <c r="BH7" t="s">
        <v>58</v>
      </c>
      <c r="BI7" t="s">
        <v>57</v>
      </c>
      <c r="BJ7" t="s">
        <v>60</v>
      </c>
      <c r="BK7" t="s">
        <v>87</v>
      </c>
      <c r="BL7" t="s">
        <v>59</v>
      </c>
      <c r="BM7" t="s">
        <v>87</v>
      </c>
      <c r="BN7" t="s">
        <v>39</v>
      </c>
      <c r="BO7" t="s">
        <v>36</v>
      </c>
      <c r="BP7" t="s">
        <v>64</v>
      </c>
      <c r="BQ7" t="s">
        <v>67</v>
      </c>
      <c r="BR7" t="s">
        <v>78</v>
      </c>
      <c r="BS7" t="s">
        <v>77</v>
      </c>
      <c r="BT7" t="s">
        <v>65</v>
      </c>
      <c r="BU7" t="s">
        <v>68</v>
      </c>
      <c r="BV7" t="s">
        <v>72</v>
      </c>
      <c r="BW7" t="s">
        <v>43</v>
      </c>
      <c r="BX7" t="s">
        <v>75</v>
      </c>
      <c r="BY7" t="s">
        <v>76</v>
      </c>
      <c r="BZ7" t="s">
        <v>38</v>
      </c>
      <c r="CA7" t="s">
        <v>63</v>
      </c>
      <c r="CB7" t="s">
        <v>69</v>
      </c>
      <c r="CC7" t="s">
        <v>66</v>
      </c>
      <c r="CD7" t="s">
        <v>73</v>
      </c>
      <c r="CE7" t="s">
        <v>48</v>
      </c>
      <c r="CF7" t="s">
        <v>74</v>
      </c>
      <c r="CG7" t="s">
        <v>70</v>
      </c>
      <c r="CH7" t="s">
        <v>71</v>
      </c>
    </row>
    <row r="8" spans="1:89" x14ac:dyDescent="0.25">
      <c r="A8" t="s">
        <v>94</v>
      </c>
      <c r="B8" t="s">
        <v>95</v>
      </c>
      <c r="C8" t="str">
        <f t="shared" si="8"/>
        <v>https://www.mathsisfun.com/games/reversi.html!Hard</v>
      </c>
      <c r="D8" t="s">
        <v>17</v>
      </c>
      <c r="E8">
        <v>1</v>
      </c>
      <c r="F8" t="str">
        <f t="shared" si="9"/>
        <v>https://www.enil.no/othello!1</v>
      </c>
      <c r="G8">
        <v>17</v>
      </c>
      <c r="H8">
        <v>47</v>
      </c>
      <c r="I8" cm="1">
        <f t="array" aca="1" ref="I8" ca="1">MAX(ROW($C$1:INDIRECT("$C"&amp;(ROW()-1)))*($C8=$C$1:INDIRECT("$C"&amp;(ROW()-1))),ROW($F$1:INDIRECT("$F"&amp;(ROW()-1)))*($C8=$F$1:INDIRECT("$F"&amp;(ROW()-1))))</f>
        <v>0</v>
      </c>
      <c r="J8" cm="1">
        <f t="array" aca="1" ref="J8" ca="1">MAX(ROW($C$1:INDIRECT("$C"&amp;(ROW()-1)))*($F8=$C$1:INDIRECT("$C"&amp;(ROW()-1))),ROW($F$1:INDIRECT("$F"&amp;(ROW()-1)))*($F8=$F$1:INDIRECT("$F"&amp;(ROW()-1))))</f>
        <v>7</v>
      </c>
      <c r="K8" s="2" cm="1">
        <f t="array" aca="1" ref="K8" ca="1">IF($I8&gt;0,IF(INDEX($C:$C,$I8)=$C8,INDEX($S:$S,$I8),INDEX($T:$T,$I8)),1000)</f>
        <v>1000</v>
      </c>
      <c r="L8" s="2" cm="1">
        <f t="array" aca="1" ref="L8" ca="1">IF($J8&gt;0,IF(INDEX($C:$C,$J8)=$F8,INDEX($S:$S,$J8),INDEX($T:$T,$J8)),1000)</f>
        <v>1082.1215339966454</v>
      </c>
      <c r="M8">
        <f t="shared" ca="1" si="0"/>
        <v>316.22776601683825</v>
      </c>
      <c r="N8">
        <f t="shared" ca="1" si="1"/>
        <v>507.34552607867153</v>
      </c>
      <c r="O8">
        <f t="shared" ca="1" si="2"/>
        <v>0.38397039954054912</v>
      </c>
      <c r="P8">
        <f t="shared" ca="1" si="3"/>
        <v>0.61602960045945088</v>
      </c>
      <c r="Q8">
        <f t="shared" si="4"/>
        <v>0</v>
      </c>
      <c r="R8">
        <f t="shared" si="5"/>
        <v>1</v>
      </c>
      <c r="S8" s="2">
        <f t="shared" ca="1" si="6"/>
        <v>987.71294721470247</v>
      </c>
      <c r="T8" s="2">
        <f t="shared" ca="1" si="7"/>
        <v>1094.4085867819431</v>
      </c>
      <c r="V8" t="s">
        <v>86</v>
      </c>
      <c r="W8" t="s">
        <v>20</v>
      </c>
      <c r="X8" t="s">
        <v>31</v>
      </c>
      <c r="Y8" t="s">
        <v>42</v>
      </c>
      <c r="Z8" t="s">
        <v>78</v>
      </c>
      <c r="AA8" t="s">
        <v>25</v>
      </c>
      <c r="AB8" t="s">
        <v>38</v>
      </c>
      <c r="AC8" t="s">
        <v>22</v>
      </c>
      <c r="AD8" t="s">
        <v>41</v>
      </c>
      <c r="AE8" t="s">
        <v>24</v>
      </c>
      <c r="AF8" t="s">
        <v>44</v>
      </c>
      <c r="AG8" t="s">
        <v>36</v>
      </c>
      <c r="AH8" t="s">
        <v>30</v>
      </c>
      <c r="AI8" t="s">
        <v>46</v>
      </c>
      <c r="AJ8" t="s">
        <v>39</v>
      </c>
      <c r="AK8" t="s">
        <v>79</v>
      </c>
      <c r="AL8" t="s">
        <v>26</v>
      </c>
      <c r="AM8" t="s">
        <v>43</v>
      </c>
      <c r="AN8" t="s">
        <v>33</v>
      </c>
      <c r="AO8" t="s">
        <v>29</v>
      </c>
      <c r="AP8" t="s">
        <v>54</v>
      </c>
      <c r="AQ8" t="s">
        <v>27</v>
      </c>
      <c r="AR8" t="s">
        <v>34</v>
      </c>
      <c r="AS8" t="s">
        <v>37</v>
      </c>
      <c r="AT8" t="s">
        <v>32</v>
      </c>
      <c r="AU8" t="s">
        <v>23</v>
      </c>
      <c r="AV8" t="s">
        <v>47</v>
      </c>
      <c r="AW8" t="s">
        <v>56</v>
      </c>
      <c r="AX8" t="s">
        <v>59</v>
      </c>
      <c r="AY8" t="s">
        <v>76</v>
      </c>
      <c r="AZ8" t="s">
        <v>73</v>
      </c>
      <c r="BA8" t="s">
        <v>49</v>
      </c>
      <c r="BB8" t="s">
        <v>35</v>
      </c>
      <c r="BC8" t="s">
        <v>75</v>
      </c>
      <c r="BD8" t="s">
        <v>77</v>
      </c>
      <c r="BE8" t="s">
        <v>68</v>
      </c>
      <c r="BF8" t="s">
        <v>74</v>
      </c>
      <c r="BG8" t="s">
        <v>71</v>
      </c>
      <c r="BH8" t="s">
        <v>28</v>
      </c>
      <c r="BI8" t="s">
        <v>53</v>
      </c>
      <c r="BJ8" t="s">
        <v>50</v>
      </c>
      <c r="BK8" t="s">
        <v>51</v>
      </c>
      <c r="BL8" t="s">
        <v>55</v>
      </c>
      <c r="BM8" t="s">
        <v>72</v>
      </c>
      <c r="BN8" t="s">
        <v>48</v>
      </c>
      <c r="BO8" t="s">
        <v>60</v>
      </c>
      <c r="BP8" t="s">
        <v>57</v>
      </c>
      <c r="BQ8" t="s">
        <v>61</v>
      </c>
      <c r="BR8" t="s">
        <v>62</v>
      </c>
      <c r="BS8" t="s">
        <v>58</v>
      </c>
      <c r="BT8" t="s">
        <v>70</v>
      </c>
      <c r="BU8" t="s">
        <v>69</v>
      </c>
      <c r="BV8" t="s">
        <v>63</v>
      </c>
      <c r="BW8" t="s">
        <v>67</v>
      </c>
      <c r="BX8" t="s">
        <v>64</v>
      </c>
      <c r="BY8" t="s">
        <v>65</v>
      </c>
      <c r="BZ8" t="s">
        <v>87</v>
      </c>
      <c r="CA8" t="s">
        <v>52</v>
      </c>
      <c r="CB8" t="s">
        <v>40</v>
      </c>
      <c r="CC8" t="s">
        <v>45</v>
      </c>
      <c r="CD8" t="s">
        <v>87</v>
      </c>
      <c r="CE8" t="s">
        <v>66</v>
      </c>
    </row>
    <row r="9" spans="1:89" x14ac:dyDescent="0.25">
      <c r="A9" t="s">
        <v>94</v>
      </c>
      <c r="B9" t="s">
        <v>95</v>
      </c>
      <c r="C9" t="str">
        <f t="shared" si="8"/>
        <v>https://www.mathsisfun.com/games/reversi.html!Hard</v>
      </c>
      <c r="D9" t="s">
        <v>17</v>
      </c>
      <c r="E9">
        <v>1</v>
      </c>
      <c r="F9" t="str">
        <f t="shared" si="9"/>
        <v>https://www.enil.no/othello!1</v>
      </c>
      <c r="G9">
        <v>41</v>
      </c>
      <c r="H9">
        <v>0</v>
      </c>
      <c r="I9" cm="1">
        <f t="array" aca="1" ref="I9" ca="1">MAX(ROW($C$1:INDIRECT("$C"&amp;(ROW()-1)))*($C9=$C$1:INDIRECT("$C"&amp;(ROW()-1))),ROW($F$1:INDIRECT("$F"&amp;(ROW()-1)))*($C9=$F$1:INDIRECT("$F"&amp;(ROW()-1))))</f>
        <v>8</v>
      </c>
      <c r="J9" cm="1">
        <f t="array" aca="1" ref="J9" ca="1">MAX(ROW($C$1:INDIRECT("$C"&amp;(ROW()-1)))*($F9=$C$1:INDIRECT("$C"&amp;(ROW()-1))),ROW($F$1:INDIRECT("$F"&amp;(ROW()-1)))*($F9=$F$1:INDIRECT("$F"&amp;(ROW()-1))))</f>
        <v>8</v>
      </c>
      <c r="K9" s="2" cm="1">
        <f t="array" aca="1" ref="K9" ca="1">IF($I9&gt;0,IF(INDEX($C:$C,$I9)=$C9,INDEX($S:$S,$I9),INDEX($T:$T,$I9)),1000)</f>
        <v>987.71294721470247</v>
      </c>
      <c r="L9" s="2" cm="1">
        <f t="array" aca="1" ref="L9" ca="1">IF($J9&gt;0,IF(INDEX($C:$C,$J9)=$F9,INDEX($S:$S,$J9),INDEX($T:$T,$J9)),1000)</f>
        <v>1094.4085867819431</v>
      </c>
      <c r="M9">
        <f t="shared" ca="1" si="0"/>
        <v>294.63366498331249</v>
      </c>
      <c r="N9">
        <f t="shared" ca="1" si="1"/>
        <v>544.52956799618596</v>
      </c>
      <c r="O9">
        <f t="shared" ca="1" si="2"/>
        <v>0.35110411586694323</v>
      </c>
      <c r="P9">
        <f t="shared" ca="1" si="3"/>
        <v>0.64889588413305688</v>
      </c>
      <c r="Q9">
        <f t="shared" si="4"/>
        <v>1</v>
      </c>
      <c r="R9">
        <f t="shared" si="5"/>
        <v>0</v>
      </c>
      <c r="S9" s="2">
        <f t="shared" ca="1" si="6"/>
        <v>1008.4776155069603</v>
      </c>
      <c r="T9" s="2">
        <f t="shared" ca="1" si="7"/>
        <v>1073.6439184896853</v>
      </c>
      <c r="V9" t="s">
        <v>43</v>
      </c>
      <c r="W9" t="s">
        <v>38</v>
      </c>
      <c r="X9" t="s">
        <v>62</v>
      </c>
      <c r="Y9" t="s">
        <v>30</v>
      </c>
      <c r="Z9" t="s">
        <v>78</v>
      </c>
      <c r="AA9" t="s">
        <v>42</v>
      </c>
      <c r="AB9" t="s">
        <v>21</v>
      </c>
      <c r="AC9" t="s">
        <v>77</v>
      </c>
      <c r="AD9" t="s">
        <v>73</v>
      </c>
      <c r="AE9" t="s">
        <v>36</v>
      </c>
      <c r="AF9" t="s">
        <v>39</v>
      </c>
      <c r="AG9" t="s">
        <v>25</v>
      </c>
      <c r="AH9" t="s">
        <v>29</v>
      </c>
      <c r="AI9" t="s">
        <v>33</v>
      </c>
      <c r="AJ9" t="s">
        <v>44</v>
      </c>
      <c r="AK9" t="s">
        <v>41</v>
      </c>
      <c r="AL9" t="s">
        <v>54</v>
      </c>
      <c r="AM9" t="s">
        <v>56</v>
      </c>
      <c r="AN9" t="s">
        <v>59</v>
      </c>
      <c r="AO9" t="s">
        <v>58</v>
      </c>
      <c r="AP9" t="s">
        <v>57</v>
      </c>
      <c r="AQ9" t="s">
        <v>47</v>
      </c>
      <c r="AR9" t="s">
        <v>52</v>
      </c>
      <c r="AS9" t="s">
        <v>61</v>
      </c>
      <c r="AT9" t="s">
        <v>60</v>
      </c>
      <c r="AU9" t="s">
        <v>55</v>
      </c>
      <c r="AV9" t="s">
        <v>32</v>
      </c>
      <c r="AW9" t="s">
        <v>22</v>
      </c>
      <c r="AX9" t="s">
        <v>79</v>
      </c>
      <c r="AY9" t="s">
        <v>20</v>
      </c>
      <c r="AZ9" t="s">
        <v>31</v>
      </c>
      <c r="BA9" t="s">
        <v>24</v>
      </c>
      <c r="BB9" t="s">
        <v>46</v>
      </c>
      <c r="BC9" t="s">
        <v>76</v>
      </c>
      <c r="BD9" t="s">
        <v>75</v>
      </c>
      <c r="BE9" t="s">
        <v>23</v>
      </c>
      <c r="BF9" t="s">
        <v>28</v>
      </c>
    </row>
    <row r="10" spans="1:89" x14ac:dyDescent="0.25">
      <c r="A10" t="s">
        <v>17</v>
      </c>
      <c r="B10">
        <v>1</v>
      </c>
      <c r="C10" t="str">
        <f t="shared" si="8"/>
        <v>https://www.enil.no/othello!1</v>
      </c>
      <c r="D10" t="s">
        <v>94</v>
      </c>
      <c r="E10" t="s">
        <v>95</v>
      </c>
      <c r="F10" t="str">
        <f t="shared" si="9"/>
        <v>https://www.mathsisfun.com/games/reversi.html!Hard</v>
      </c>
      <c r="G10">
        <v>32</v>
      </c>
      <c r="H10">
        <v>32</v>
      </c>
      <c r="I10" cm="1">
        <f t="array" aca="1" ref="I10" ca="1">MAX(ROW($C$1:INDIRECT("$C"&amp;(ROW()-1)))*($C10=$C$1:INDIRECT("$C"&amp;(ROW()-1))),ROW($F$1:INDIRECT("$F"&amp;(ROW()-1)))*($C10=$F$1:INDIRECT("$F"&amp;(ROW()-1))))</f>
        <v>9</v>
      </c>
      <c r="J10" cm="1">
        <f t="array" aca="1" ref="J10" ca="1">MAX(ROW($C$1:INDIRECT("$C"&amp;(ROW()-1)))*($F10=$C$1:INDIRECT("$C"&amp;(ROW()-1))),ROW($F$1:INDIRECT("$F"&amp;(ROW()-1)))*($F10=$F$1:INDIRECT("$F"&amp;(ROW()-1))))</f>
        <v>9</v>
      </c>
      <c r="K10" s="2" cm="1">
        <f t="array" aca="1" ref="K10" ca="1">IF($I10&gt;0,IF(INDEX($C:$C,$I10)=$C10,INDEX($S:$S,$I10),INDEX($T:$T,$I10)),1000)</f>
        <v>1073.6439184896853</v>
      </c>
      <c r="L10" s="2" cm="1">
        <f t="array" aca="1" ref="L10" ca="1">IF($J10&gt;0,IF(INDEX($C:$C,$J10)=$F10,INDEX($S:$S,$J10),INDEX($T:$T,$J10)),1000)</f>
        <v>1008.4776155069603</v>
      </c>
      <c r="M10">
        <f t="shared" ca="1" si="0"/>
        <v>483.18094206162806</v>
      </c>
      <c r="N10">
        <f t="shared" ca="1" si="1"/>
        <v>332.04277806559884</v>
      </c>
      <c r="O10">
        <f t="shared" ca="1" si="2"/>
        <v>0.59269735427499703</v>
      </c>
      <c r="P10">
        <f t="shared" ca="1" si="3"/>
        <v>0.40730264572500291</v>
      </c>
      <c r="Q10">
        <f t="shared" si="4"/>
        <v>0.5</v>
      </c>
      <c r="R10">
        <f t="shared" si="5"/>
        <v>0.5</v>
      </c>
      <c r="S10" s="2">
        <f t="shared" ca="1" si="6"/>
        <v>1070.6776031528855</v>
      </c>
      <c r="T10" s="2">
        <f t="shared" ca="1" si="7"/>
        <v>1011.4439308437602</v>
      </c>
      <c r="V10" t="s">
        <v>89</v>
      </c>
      <c r="W10" t="s">
        <v>20</v>
      </c>
      <c r="X10" t="s">
        <v>43</v>
      </c>
      <c r="Y10" t="s">
        <v>22</v>
      </c>
      <c r="Z10" t="s">
        <v>21</v>
      </c>
      <c r="AA10" t="s">
        <v>42</v>
      </c>
      <c r="AB10" t="s">
        <v>26</v>
      </c>
      <c r="AC10" t="s">
        <v>38</v>
      </c>
      <c r="AD10" t="s">
        <v>24</v>
      </c>
      <c r="AE10" t="s">
        <v>31</v>
      </c>
      <c r="AF10" t="s">
        <v>46</v>
      </c>
      <c r="AG10" t="s">
        <v>47</v>
      </c>
      <c r="AH10" t="s">
        <v>41</v>
      </c>
      <c r="AI10" t="s">
        <v>30</v>
      </c>
      <c r="AJ10" t="s">
        <v>78</v>
      </c>
      <c r="AK10" t="s">
        <v>77</v>
      </c>
      <c r="AL10" t="s">
        <v>25</v>
      </c>
      <c r="AM10" t="s">
        <v>36</v>
      </c>
      <c r="AN10" t="s">
        <v>44</v>
      </c>
      <c r="AO10" t="s">
        <v>39</v>
      </c>
      <c r="AP10" t="s">
        <v>33</v>
      </c>
      <c r="AQ10" t="s">
        <v>29</v>
      </c>
      <c r="AR10" t="s">
        <v>32</v>
      </c>
      <c r="AS10" t="s">
        <v>49</v>
      </c>
      <c r="AT10" t="s">
        <v>23</v>
      </c>
      <c r="AU10" t="s">
        <v>34</v>
      </c>
      <c r="AV10" t="s">
        <v>27</v>
      </c>
      <c r="AW10" t="s">
        <v>28</v>
      </c>
      <c r="AX10" t="s">
        <v>35</v>
      </c>
      <c r="AY10" t="s">
        <v>53</v>
      </c>
      <c r="AZ10" t="s">
        <v>76</v>
      </c>
      <c r="BA10" t="s">
        <v>75</v>
      </c>
      <c r="BB10" t="s">
        <v>72</v>
      </c>
      <c r="BC10" t="s">
        <v>74</v>
      </c>
      <c r="BD10" t="s">
        <v>50</v>
      </c>
      <c r="BE10" t="s">
        <v>51</v>
      </c>
      <c r="BF10" t="s">
        <v>60</v>
      </c>
      <c r="BG10" t="s">
        <v>61</v>
      </c>
      <c r="BH10" t="s">
        <v>54</v>
      </c>
      <c r="BI10" t="s">
        <v>55</v>
      </c>
      <c r="BJ10" t="s">
        <v>73</v>
      </c>
      <c r="BK10" t="s">
        <v>68</v>
      </c>
      <c r="BL10" t="s">
        <v>62</v>
      </c>
      <c r="BM10" t="s">
        <v>59</v>
      </c>
      <c r="BN10" t="s">
        <v>40</v>
      </c>
      <c r="BO10" t="s">
        <v>45</v>
      </c>
      <c r="BP10" t="s">
        <v>56</v>
      </c>
      <c r="BQ10" t="s">
        <v>57</v>
      </c>
      <c r="BR10" t="s">
        <v>58</v>
      </c>
      <c r="BS10" t="s">
        <v>37</v>
      </c>
      <c r="BT10" t="s">
        <v>48</v>
      </c>
      <c r="BU10" t="s">
        <v>71</v>
      </c>
      <c r="BV10" t="s">
        <v>52</v>
      </c>
      <c r="BW10" t="s">
        <v>63</v>
      </c>
      <c r="BX10" t="s">
        <v>69</v>
      </c>
      <c r="BY10" t="s">
        <v>87</v>
      </c>
      <c r="BZ10" t="s">
        <v>70</v>
      </c>
      <c r="CA10" t="s">
        <v>66</v>
      </c>
      <c r="CB10" t="s">
        <v>65</v>
      </c>
      <c r="CC10" t="s">
        <v>87</v>
      </c>
      <c r="CD10" t="s">
        <v>64</v>
      </c>
      <c r="CE10" t="s">
        <v>67</v>
      </c>
    </row>
    <row r="11" spans="1:89" x14ac:dyDescent="0.25">
      <c r="A11" t="s">
        <v>17</v>
      </c>
      <c r="B11">
        <v>1</v>
      </c>
      <c r="C11" t="str">
        <f t="shared" si="8"/>
        <v>https://www.enil.no/othello!1</v>
      </c>
      <c r="D11" t="s">
        <v>94</v>
      </c>
      <c r="E11" t="s">
        <v>95</v>
      </c>
      <c r="F11" t="str">
        <f t="shared" si="9"/>
        <v>https://www.mathsisfun.com/games/reversi.html!Hard</v>
      </c>
      <c r="G11">
        <v>0</v>
      </c>
      <c r="H11">
        <v>20</v>
      </c>
      <c r="I11" cm="1">
        <f t="array" aca="1" ref="I11" ca="1">MAX(ROW($C$1:INDIRECT("$C"&amp;(ROW()-1)))*($C11=$C$1:INDIRECT("$C"&amp;(ROW()-1))),ROW($F$1:INDIRECT("$F"&amp;(ROW()-1)))*($C11=$F$1:INDIRECT("$F"&amp;(ROW()-1))))</f>
        <v>10</v>
      </c>
      <c r="J11" cm="1">
        <f t="array" aca="1" ref="J11" ca="1">MAX(ROW($C$1:INDIRECT("$C"&amp;(ROW()-1)))*($F11=$C$1:INDIRECT("$C"&amp;(ROW()-1))),ROW($F$1:INDIRECT("$F"&amp;(ROW()-1)))*($F11=$F$1:INDIRECT("$F"&amp;(ROW()-1))))</f>
        <v>10</v>
      </c>
      <c r="K11" s="2" cm="1">
        <f t="array" aca="1" ref="K11" ca="1">IF($I11&gt;0,IF(INDEX($C:$C,$I11)=$C11,INDEX($S:$S,$I11),INDEX($T:$T,$I11)),1000)</f>
        <v>1070.6776031528855</v>
      </c>
      <c r="L11" s="2" cm="1">
        <f t="array" aca="1" ref="L11" ca="1">IF($J11&gt;0,IF(INDEX($C:$C,$J11)=$F11,INDEX($S:$S,$J11),INDEX($T:$T,$J11)),1000)</f>
        <v>1011.4439308437602</v>
      </c>
      <c r="M11">
        <f t="shared" ca="1" si="0"/>
        <v>475.00043558537914</v>
      </c>
      <c r="N11">
        <f t="shared" ca="1" si="1"/>
        <v>337.76125302448924</v>
      </c>
      <c r="O11">
        <f t="shared" ca="1" si="2"/>
        <v>0.58442768925022859</v>
      </c>
      <c r="P11">
        <f t="shared" ca="1" si="3"/>
        <v>0.41557231074977152</v>
      </c>
      <c r="Q11">
        <f t="shared" si="4"/>
        <v>0</v>
      </c>
      <c r="R11">
        <f t="shared" si="5"/>
        <v>1</v>
      </c>
      <c r="S11" s="2">
        <f t="shared" ca="1" si="6"/>
        <v>1051.9759170968782</v>
      </c>
      <c r="T11" s="2">
        <f t="shared" ca="1" si="7"/>
        <v>1030.1456168997674</v>
      </c>
      <c r="V11" t="s">
        <v>92</v>
      </c>
      <c r="W11" t="s">
        <v>38</v>
      </c>
      <c r="X11" t="s">
        <v>21</v>
      </c>
      <c r="Y11" t="s">
        <v>30</v>
      </c>
      <c r="Z11" t="s">
        <v>72</v>
      </c>
      <c r="AA11" t="s">
        <v>20</v>
      </c>
      <c r="AB11" t="s">
        <v>33</v>
      </c>
      <c r="AC11" t="s">
        <v>29</v>
      </c>
      <c r="AD11" t="s">
        <v>22</v>
      </c>
      <c r="AE11" t="s">
        <v>42</v>
      </c>
      <c r="AF11" t="s">
        <v>78</v>
      </c>
      <c r="AG11" t="s">
        <v>36</v>
      </c>
      <c r="AH11" t="s">
        <v>79</v>
      </c>
      <c r="AI11" t="s">
        <v>32</v>
      </c>
      <c r="AJ11" t="s">
        <v>76</v>
      </c>
      <c r="AK11" t="s">
        <v>75</v>
      </c>
    </row>
    <row r="12" spans="1:89" x14ac:dyDescent="0.25">
      <c r="A12" t="s">
        <v>17</v>
      </c>
      <c r="B12">
        <v>1</v>
      </c>
      <c r="C12" t="str">
        <f t="shared" si="8"/>
        <v>https://www.enil.no/othello!1</v>
      </c>
      <c r="D12" t="s">
        <v>99</v>
      </c>
      <c r="E12" t="s">
        <v>100</v>
      </c>
      <c r="F12" t="str">
        <f t="shared" si="9"/>
        <v>https://playpager.com/othello-reversi/!3 stars</v>
      </c>
      <c r="G12">
        <v>45</v>
      </c>
      <c r="H12">
        <v>19</v>
      </c>
      <c r="I12" cm="1">
        <f t="array" aca="1" ref="I12" ca="1">MAX(ROW($C$1:INDIRECT("$C"&amp;(ROW()-1)))*($C12=$C$1:INDIRECT("$C"&amp;(ROW()-1))),ROW($F$1:INDIRECT("$F"&amp;(ROW()-1)))*($C12=$F$1:INDIRECT("$F"&amp;(ROW()-1))))</f>
        <v>11</v>
      </c>
      <c r="J12" cm="1">
        <f t="array" aca="1" ref="J12" ca="1">MAX(ROW($C$1:INDIRECT("$C"&amp;(ROW()-1)))*($F12=$C$1:INDIRECT("$C"&amp;(ROW()-1))),ROW($F$1:INDIRECT("$F"&amp;(ROW()-1)))*($F12=$F$1:INDIRECT("$F"&amp;(ROW()-1))))</f>
        <v>0</v>
      </c>
      <c r="K12" s="2" cm="1">
        <f t="array" aca="1" ref="K12" ca="1">IF($I12&gt;0,IF(INDEX($C:$C,$I12)=$C12,INDEX($S:$S,$I12),INDEX($T:$T,$I12)),1000)</f>
        <v>1051.9759170968782</v>
      </c>
      <c r="L12" s="2" cm="1">
        <f t="array" aca="1" ref="L12" ca="1">IF($J12&gt;0,IF(INDEX($C:$C,$J12)=$F12,INDEX($S:$S,$J12),INDEX($T:$T,$J12)),1000)</f>
        <v>1000</v>
      </c>
      <c r="M12">
        <f t="shared" ca="1" si="0"/>
        <v>426.5203851861429</v>
      </c>
      <c r="N12">
        <f t="shared" ca="1" si="1"/>
        <v>316.22776601683825</v>
      </c>
      <c r="O12">
        <f t="shared" ca="1" si="2"/>
        <v>0.57424631013262761</v>
      </c>
      <c r="P12">
        <f t="shared" ca="1" si="3"/>
        <v>0.42575368986737239</v>
      </c>
      <c r="Q12">
        <f t="shared" si="4"/>
        <v>1</v>
      </c>
      <c r="R12">
        <f t="shared" si="5"/>
        <v>0</v>
      </c>
      <c r="S12" s="2">
        <f t="shared" ca="1" si="6"/>
        <v>1065.6000351726341</v>
      </c>
      <c r="T12" s="2">
        <f t="shared" ca="1" si="7"/>
        <v>986.37588192424414</v>
      </c>
      <c r="V12" t="s">
        <v>92</v>
      </c>
      <c r="W12" t="s">
        <v>29</v>
      </c>
      <c r="X12" t="s">
        <v>22</v>
      </c>
      <c r="Y12" t="s">
        <v>30</v>
      </c>
      <c r="Z12" t="s">
        <v>21</v>
      </c>
      <c r="AA12" t="s">
        <v>79</v>
      </c>
      <c r="AB12" t="s">
        <v>42</v>
      </c>
      <c r="AC12" t="s">
        <v>32</v>
      </c>
      <c r="AD12" t="s">
        <v>33</v>
      </c>
      <c r="AE12" t="s">
        <v>38</v>
      </c>
      <c r="AF12" t="s">
        <v>49</v>
      </c>
      <c r="AG12" t="s">
        <v>35</v>
      </c>
      <c r="AH12" t="s">
        <v>48</v>
      </c>
      <c r="AI12" t="s">
        <v>71</v>
      </c>
      <c r="AJ12" t="s">
        <v>54</v>
      </c>
      <c r="AK12" t="s">
        <v>58</v>
      </c>
      <c r="AL12" t="s">
        <v>57</v>
      </c>
      <c r="AM12" t="s">
        <v>61</v>
      </c>
      <c r="AN12" t="s">
        <v>55</v>
      </c>
      <c r="AO12" t="s">
        <v>60</v>
      </c>
      <c r="AP12" t="s">
        <v>56</v>
      </c>
      <c r="AQ12" t="s">
        <v>20</v>
      </c>
      <c r="AR12" t="s">
        <v>62</v>
      </c>
      <c r="AS12" t="s">
        <v>59</v>
      </c>
      <c r="AT12" t="s">
        <v>23</v>
      </c>
      <c r="AU12" t="s">
        <v>28</v>
      </c>
      <c r="AV12" t="s">
        <v>26</v>
      </c>
      <c r="AW12" t="s">
        <v>34</v>
      </c>
      <c r="AX12" t="s">
        <v>27</v>
      </c>
      <c r="AY12" t="s">
        <v>78</v>
      </c>
      <c r="AZ12" t="s">
        <v>72</v>
      </c>
      <c r="BA12" t="s">
        <v>74</v>
      </c>
      <c r="BB12" t="s">
        <v>76</v>
      </c>
      <c r="BC12" t="s">
        <v>73</v>
      </c>
      <c r="BD12" t="s">
        <v>75</v>
      </c>
      <c r="BE12" t="s">
        <v>77</v>
      </c>
      <c r="BF12" t="s">
        <v>25</v>
      </c>
      <c r="BG12" t="s">
        <v>41</v>
      </c>
      <c r="BH12" t="s">
        <v>39</v>
      </c>
      <c r="BI12" t="s">
        <v>44</v>
      </c>
      <c r="BJ12" t="s">
        <v>47</v>
      </c>
      <c r="BK12" t="s">
        <v>31</v>
      </c>
      <c r="BL12" t="s">
        <v>46</v>
      </c>
      <c r="BM12" t="s">
        <v>52</v>
      </c>
      <c r="BN12" t="s">
        <v>45</v>
      </c>
      <c r="BO12" t="s">
        <v>37</v>
      </c>
      <c r="BP12" t="s">
        <v>24</v>
      </c>
      <c r="BQ12" t="s">
        <v>40</v>
      </c>
      <c r="BR12" t="s">
        <v>66</v>
      </c>
      <c r="BS12" t="s">
        <v>63</v>
      </c>
      <c r="BT12" t="s">
        <v>69</v>
      </c>
      <c r="BU12" t="s">
        <v>70</v>
      </c>
      <c r="BV12" t="s">
        <v>51</v>
      </c>
      <c r="BW12" t="s">
        <v>50</v>
      </c>
      <c r="BX12" t="s">
        <v>36</v>
      </c>
      <c r="BY12" t="s">
        <v>64</v>
      </c>
      <c r="BZ12" t="s">
        <v>65</v>
      </c>
      <c r="CA12" t="s">
        <v>68</v>
      </c>
      <c r="CB12" t="s">
        <v>67</v>
      </c>
      <c r="CC12" t="s">
        <v>87</v>
      </c>
      <c r="CD12" t="s">
        <v>53</v>
      </c>
    </row>
    <row r="13" spans="1:89" x14ac:dyDescent="0.25">
      <c r="A13" t="s">
        <v>17</v>
      </c>
      <c r="B13">
        <v>1</v>
      </c>
      <c r="C13" t="str">
        <f t="shared" si="8"/>
        <v>https://www.enil.no/othello!1</v>
      </c>
      <c r="D13" t="s">
        <v>99</v>
      </c>
      <c r="E13" t="s">
        <v>100</v>
      </c>
      <c r="F13" t="str">
        <f t="shared" si="9"/>
        <v>https://playpager.com/othello-reversi/!3 stars</v>
      </c>
      <c r="G13">
        <v>54</v>
      </c>
      <c r="H13">
        <v>10</v>
      </c>
      <c r="I13" cm="1">
        <f t="array" aca="1" ref="I13" ca="1">MAX(ROW($C$1:INDIRECT("$C"&amp;(ROW()-1)))*($C13=$C$1:INDIRECT("$C"&amp;(ROW()-1))),ROW($F$1:INDIRECT("$F"&amp;(ROW()-1)))*($C13=$F$1:INDIRECT("$F"&amp;(ROW()-1))))</f>
        <v>12</v>
      </c>
      <c r="J13" cm="1">
        <f t="array" aca="1" ref="J13" ca="1">MAX(ROW($C$1:INDIRECT("$C"&amp;(ROW()-1)))*($F13=$C$1:INDIRECT("$C"&amp;(ROW()-1))),ROW($F$1:INDIRECT("$F"&amp;(ROW()-1)))*($F13=$F$1:INDIRECT("$F"&amp;(ROW()-1))))</f>
        <v>12</v>
      </c>
      <c r="K13" s="2" cm="1">
        <f t="array" aca="1" ref="K13" ca="1">IF($I13&gt;0,IF(INDEX($C:$C,$I13)=$C13,INDEX($S:$S,$I13),INDEX($T:$T,$I13)),1000)</f>
        <v>1065.6000351726341</v>
      </c>
      <c r="L13" s="2" cm="1">
        <f t="array" aca="1" ref="L13" ca="1">IF($J13&gt;0,IF(INDEX($C:$C,$J13)=$F13,INDEX($S:$S,$J13),INDEX($T:$T,$J13)),1000)</f>
        <v>986.37588192424414</v>
      </c>
      <c r="M13">
        <f t="shared" ca="1" si="0"/>
        <v>461.31766796333869</v>
      </c>
      <c r="N13">
        <f t="shared" ca="1" si="1"/>
        <v>292.37464319006756</v>
      </c>
      <c r="O13">
        <f t="shared" ca="1" si="2"/>
        <v>0.61207691936961028</v>
      </c>
      <c r="P13">
        <f t="shared" ca="1" si="3"/>
        <v>0.38792308063038966</v>
      </c>
      <c r="Q13">
        <f t="shared" si="4"/>
        <v>1</v>
      </c>
      <c r="R13">
        <f t="shared" si="5"/>
        <v>0</v>
      </c>
      <c r="S13" s="2">
        <f t="shared" ca="1" si="6"/>
        <v>1078.0135737528065</v>
      </c>
      <c r="T13" s="2">
        <f t="shared" ca="1" si="7"/>
        <v>973.96234334407166</v>
      </c>
      <c r="V13" t="s">
        <v>89</v>
      </c>
      <c r="W13" t="s">
        <v>42</v>
      </c>
      <c r="X13" t="s">
        <v>36</v>
      </c>
      <c r="Y13" t="s">
        <v>22</v>
      </c>
      <c r="Z13" t="s">
        <v>29</v>
      </c>
      <c r="AA13" t="s">
        <v>64</v>
      </c>
      <c r="AB13" t="s">
        <v>21</v>
      </c>
      <c r="AC13" t="s">
        <v>20</v>
      </c>
      <c r="AD13" t="s">
        <v>78</v>
      </c>
      <c r="AE13" t="s">
        <v>30</v>
      </c>
      <c r="AF13" t="s">
        <v>43</v>
      </c>
      <c r="AG13" t="s">
        <v>33</v>
      </c>
      <c r="AH13" t="s">
        <v>38</v>
      </c>
      <c r="AI13" t="s">
        <v>62</v>
      </c>
      <c r="AJ13" t="s">
        <v>77</v>
      </c>
      <c r="AK13" t="s">
        <v>73</v>
      </c>
      <c r="AL13" t="s">
        <v>25</v>
      </c>
      <c r="AM13" t="s">
        <v>41</v>
      </c>
      <c r="AN13" t="s">
        <v>24</v>
      </c>
      <c r="AO13" t="s">
        <v>32</v>
      </c>
      <c r="AP13" t="s">
        <v>39</v>
      </c>
      <c r="AQ13" t="s">
        <v>44</v>
      </c>
      <c r="AR13" t="s">
        <v>65</v>
      </c>
      <c r="AS13" t="s">
        <v>76</v>
      </c>
      <c r="AT13" t="s">
        <v>56</v>
      </c>
      <c r="AU13" t="s">
        <v>58</v>
      </c>
      <c r="AV13" t="s">
        <v>47</v>
      </c>
      <c r="AW13" t="s">
        <v>67</v>
      </c>
      <c r="AX13" t="s">
        <v>75</v>
      </c>
      <c r="AY13" t="s">
        <v>74</v>
      </c>
      <c r="AZ13" t="s">
        <v>68</v>
      </c>
      <c r="BA13" t="s">
        <v>87</v>
      </c>
      <c r="BB13" t="s">
        <v>46</v>
      </c>
      <c r="BC13" t="s">
        <v>52</v>
      </c>
      <c r="BD13" t="s">
        <v>45</v>
      </c>
      <c r="BE13" t="s">
        <v>87</v>
      </c>
      <c r="BF13" t="s">
        <v>40</v>
      </c>
      <c r="BG13" t="s">
        <v>87</v>
      </c>
      <c r="BH13" t="s">
        <v>72</v>
      </c>
      <c r="BI13" t="s">
        <v>87</v>
      </c>
      <c r="BJ13" t="s">
        <v>71</v>
      </c>
      <c r="BK13" t="s">
        <v>87</v>
      </c>
      <c r="BL13" t="s">
        <v>48</v>
      </c>
      <c r="BM13" t="s">
        <v>87</v>
      </c>
      <c r="BN13" t="s">
        <v>31</v>
      </c>
      <c r="BO13" t="s">
        <v>34</v>
      </c>
      <c r="BP13" t="s">
        <v>54</v>
      </c>
      <c r="BQ13" t="s">
        <v>55</v>
      </c>
      <c r="BR13" t="s">
        <v>37</v>
      </c>
      <c r="BS13" t="s">
        <v>87</v>
      </c>
      <c r="BT13" t="s">
        <v>26</v>
      </c>
      <c r="BU13" t="s">
        <v>87</v>
      </c>
      <c r="BV13" t="s">
        <v>66</v>
      </c>
      <c r="BW13" t="s">
        <v>70</v>
      </c>
      <c r="BX13" t="s">
        <v>23</v>
      </c>
      <c r="BY13" t="s">
        <v>27</v>
      </c>
      <c r="BZ13" t="s">
        <v>69</v>
      </c>
      <c r="CA13" t="s">
        <v>49</v>
      </c>
      <c r="CB13" t="s">
        <v>61</v>
      </c>
      <c r="CC13" t="s">
        <v>57</v>
      </c>
      <c r="CD13" t="s">
        <v>59</v>
      </c>
      <c r="CE13" t="s">
        <v>50</v>
      </c>
      <c r="CF13" t="s">
        <v>51</v>
      </c>
      <c r="CG13" t="s">
        <v>60</v>
      </c>
      <c r="CH13" t="s">
        <v>53</v>
      </c>
      <c r="CI13" t="s">
        <v>63</v>
      </c>
      <c r="CJ13" t="s">
        <v>28</v>
      </c>
      <c r="CK13" t="s">
        <v>35</v>
      </c>
    </row>
    <row r="14" spans="1:89" x14ac:dyDescent="0.25">
      <c r="A14" t="s">
        <v>17</v>
      </c>
      <c r="B14">
        <v>1</v>
      </c>
      <c r="C14" t="str">
        <f t="shared" si="8"/>
        <v>https://www.enil.no/othello!1</v>
      </c>
      <c r="D14" t="s">
        <v>99</v>
      </c>
      <c r="E14" t="s">
        <v>100</v>
      </c>
      <c r="F14" t="str">
        <f t="shared" si="9"/>
        <v>https://playpager.com/othello-reversi/!3 stars</v>
      </c>
      <c r="G14">
        <v>0</v>
      </c>
      <c r="H14">
        <v>26</v>
      </c>
      <c r="I14" cm="1">
        <f t="array" aca="1" ref="I14" ca="1">MAX(ROW($C$1:INDIRECT("$C"&amp;(ROW()-1)))*($C14=$C$1:INDIRECT("$C"&amp;(ROW()-1))),ROW($F$1:INDIRECT("$F"&amp;(ROW()-1)))*($C14=$F$1:INDIRECT("$F"&amp;(ROW()-1))))</f>
        <v>13</v>
      </c>
      <c r="J14" cm="1">
        <f t="array" aca="1" ref="J14" ca="1">MAX(ROW($C$1:INDIRECT("$C"&amp;(ROW()-1)))*($F14=$C$1:INDIRECT("$C"&amp;(ROW()-1))),ROW($F$1:INDIRECT("$F"&amp;(ROW()-1)))*($F14=$F$1:INDIRECT("$F"&amp;(ROW()-1))))</f>
        <v>13</v>
      </c>
      <c r="K14" s="2" cm="1">
        <f t="array" aca="1" ref="K14" ca="1">IF($I14&gt;0,IF(INDEX($C:$C,$I14)=$C14,INDEX($S:$S,$I14),INDEX($T:$T,$I14)),1000)</f>
        <v>1078.0135737528065</v>
      </c>
      <c r="L14" s="2" cm="1">
        <f t="array" aca="1" ref="L14" ca="1">IF($J14&gt;0,IF(INDEX($C:$C,$J14)=$F14,INDEX($S:$S,$J14),INDEX($T:$T,$J14)),1000)</f>
        <v>973.96234334407166</v>
      </c>
      <c r="M14">
        <f t="shared" ca="1" si="0"/>
        <v>495.48890521082484</v>
      </c>
      <c r="N14">
        <f t="shared" ca="1" si="1"/>
        <v>272.21111744301561</v>
      </c>
      <c r="O14">
        <f t="shared" ca="1" si="2"/>
        <v>0.64541994345393305</v>
      </c>
      <c r="P14">
        <f t="shared" ca="1" si="3"/>
        <v>0.35458005654606689</v>
      </c>
      <c r="Q14">
        <f t="shared" si="4"/>
        <v>0</v>
      </c>
      <c r="R14">
        <f t="shared" si="5"/>
        <v>1</v>
      </c>
      <c r="S14" s="2">
        <f t="shared" ca="1" si="6"/>
        <v>1057.3601355622807</v>
      </c>
      <c r="T14" s="2">
        <f t="shared" ca="1" si="7"/>
        <v>994.61578153459755</v>
      </c>
      <c r="V14" t="s">
        <v>89</v>
      </c>
      <c r="W14" t="s">
        <v>20</v>
      </c>
      <c r="X14" t="s">
        <v>21</v>
      </c>
      <c r="Y14" t="s">
        <v>22</v>
      </c>
      <c r="Z14" t="s">
        <v>23</v>
      </c>
      <c r="AA14" t="s">
        <v>28</v>
      </c>
      <c r="AB14" t="s">
        <v>29</v>
      </c>
      <c r="AC14" t="s">
        <v>42</v>
      </c>
      <c r="AD14" t="s">
        <v>32</v>
      </c>
      <c r="AE14" t="s">
        <v>55</v>
      </c>
      <c r="AF14" t="s">
        <v>31</v>
      </c>
      <c r="AG14" t="s">
        <v>34</v>
      </c>
      <c r="AH14" t="s">
        <v>30</v>
      </c>
      <c r="AI14" t="s">
        <v>78</v>
      </c>
      <c r="AJ14" t="s">
        <v>33</v>
      </c>
      <c r="AK14" t="s">
        <v>43</v>
      </c>
      <c r="AL14" t="s">
        <v>38</v>
      </c>
      <c r="AM14" t="s">
        <v>62</v>
      </c>
      <c r="AN14" t="s">
        <v>26</v>
      </c>
      <c r="AO14" t="s">
        <v>27</v>
      </c>
      <c r="AP14" t="s">
        <v>25</v>
      </c>
      <c r="AQ14" t="s">
        <v>41</v>
      </c>
    </row>
    <row r="15" spans="1:89" x14ac:dyDescent="0.25">
      <c r="A15" t="s">
        <v>17</v>
      </c>
      <c r="B15">
        <v>1</v>
      </c>
      <c r="C15" t="str">
        <f t="shared" si="8"/>
        <v>https://www.enil.no/othello!1</v>
      </c>
      <c r="D15" t="s">
        <v>101</v>
      </c>
      <c r="E15" t="s">
        <v>88</v>
      </c>
      <c r="F15" t="str">
        <f t="shared" si="9"/>
        <v>https://webgamesonline.com/reversi/!</v>
      </c>
      <c r="G15">
        <v>52</v>
      </c>
      <c r="H15">
        <v>12</v>
      </c>
      <c r="I15" cm="1">
        <f t="array" aca="1" ref="I15" ca="1">MAX(ROW($C$1:INDIRECT("$C"&amp;(ROW()-1)))*($C15=$C$1:INDIRECT("$C"&amp;(ROW()-1))),ROW($F$1:INDIRECT("$F"&amp;(ROW()-1)))*($C15=$F$1:INDIRECT("$F"&amp;(ROW()-1))))</f>
        <v>14</v>
      </c>
      <c r="J15" cm="1">
        <f t="array" aca="1" ref="J15" ca="1">MAX(ROW($C$1:INDIRECT("$C"&amp;(ROW()-1)))*($F15=$C$1:INDIRECT("$C"&amp;(ROW()-1))),ROW($F$1:INDIRECT("$F"&amp;(ROW()-1)))*($F15=$F$1:INDIRECT("$F"&amp;(ROW()-1))))</f>
        <v>0</v>
      </c>
      <c r="K15" s="2" cm="1">
        <f t="array" aca="1" ref="K15" ca="1">IF($I15&gt;0,IF(INDEX($C:$C,$I15)=$C15,INDEX($S:$S,$I15),INDEX($T:$T,$I15)),1000)</f>
        <v>1057.3601355622807</v>
      </c>
      <c r="L15" s="2" cm="1">
        <f t="array" aca="1" ref="L15" ca="1">IF($J15&gt;0,IF(INDEX($C:$C,$J15)=$F15,INDEX($S:$S,$J15),INDEX($T:$T,$J15)),1000)</f>
        <v>1000</v>
      </c>
      <c r="M15">
        <f t="shared" ca="1" si="0"/>
        <v>439.94697803259163</v>
      </c>
      <c r="N15">
        <f t="shared" ca="1" si="1"/>
        <v>316.22776601683825</v>
      </c>
      <c r="O15">
        <f t="shared" ca="1" si="2"/>
        <v>0.58180596680154806</v>
      </c>
      <c r="P15">
        <f t="shared" ca="1" si="3"/>
        <v>0.41819403319845205</v>
      </c>
      <c r="Q15">
        <f t="shared" si="4"/>
        <v>1</v>
      </c>
      <c r="R15">
        <f t="shared" si="5"/>
        <v>0</v>
      </c>
      <c r="S15" s="2">
        <f t="shared" ca="1" si="6"/>
        <v>1070.7423446246312</v>
      </c>
      <c r="T15" s="2">
        <f t="shared" ca="1" si="7"/>
        <v>986.61779093764949</v>
      </c>
      <c r="V15" t="s">
        <v>93</v>
      </c>
      <c r="W15" t="s">
        <v>30</v>
      </c>
      <c r="X15" t="s">
        <v>20</v>
      </c>
      <c r="Y15" t="s">
        <v>32</v>
      </c>
      <c r="Z15" t="s">
        <v>29</v>
      </c>
      <c r="AA15" t="s">
        <v>55</v>
      </c>
      <c r="AB15" t="s">
        <v>38</v>
      </c>
      <c r="AC15" t="s">
        <v>56</v>
      </c>
      <c r="AD15" t="s">
        <v>43</v>
      </c>
      <c r="AE15" t="s">
        <v>79</v>
      </c>
      <c r="AF15" t="s">
        <v>21</v>
      </c>
      <c r="AG15" t="s">
        <v>62</v>
      </c>
      <c r="AH15" t="s">
        <v>58</v>
      </c>
      <c r="AI15" t="s">
        <v>54</v>
      </c>
      <c r="AJ15" t="s">
        <v>57</v>
      </c>
      <c r="AK15" t="s">
        <v>78</v>
      </c>
      <c r="AL15" t="s">
        <v>59</v>
      </c>
      <c r="AM15" t="s">
        <v>25</v>
      </c>
      <c r="AN15" t="s">
        <v>22</v>
      </c>
      <c r="AO15" t="s">
        <v>26</v>
      </c>
      <c r="AP15" t="s">
        <v>24</v>
      </c>
      <c r="AQ15" t="s">
        <v>41</v>
      </c>
      <c r="AR15" t="s">
        <v>42</v>
      </c>
      <c r="AS15" t="s">
        <v>46</v>
      </c>
      <c r="AT15" t="s">
        <v>44</v>
      </c>
      <c r="AU15" t="s">
        <v>61</v>
      </c>
      <c r="AV15" t="s">
        <v>39</v>
      </c>
      <c r="AW15" t="s">
        <v>47</v>
      </c>
      <c r="AX15" t="s">
        <v>23</v>
      </c>
      <c r="AY15" t="s">
        <v>36</v>
      </c>
      <c r="AZ15" t="s">
        <v>49</v>
      </c>
      <c r="BA15" t="s">
        <v>35</v>
      </c>
      <c r="BB15" t="s">
        <v>60</v>
      </c>
      <c r="BC15" t="s">
        <v>64</v>
      </c>
      <c r="BD15" t="s">
        <v>63</v>
      </c>
      <c r="BE15" t="s">
        <v>87</v>
      </c>
      <c r="BF15" t="s">
        <v>31</v>
      </c>
      <c r="BG15" t="s">
        <v>34</v>
      </c>
      <c r="BH15" t="s">
        <v>27</v>
      </c>
      <c r="BI15" t="s">
        <v>28</v>
      </c>
      <c r="BJ15" t="s">
        <v>48</v>
      </c>
      <c r="BK15" t="s">
        <v>71</v>
      </c>
      <c r="BL15" t="s">
        <v>74</v>
      </c>
      <c r="BM15" t="s">
        <v>75</v>
      </c>
      <c r="BN15" t="s">
        <v>72</v>
      </c>
      <c r="BO15" t="s">
        <v>70</v>
      </c>
      <c r="BP15" t="s">
        <v>76</v>
      </c>
      <c r="BQ15" t="s">
        <v>77</v>
      </c>
      <c r="BR15" t="s">
        <v>68</v>
      </c>
      <c r="BS15" t="s">
        <v>73</v>
      </c>
      <c r="BT15" t="s">
        <v>69</v>
      </c>
      <c r="BU15" t="s">
        <v>50</v>
      </c>
      <c r="BV15" t="s">
        <v>51</v>
      </c>
      <c r="BW15" t="s">
        <v>66</v>
      </c>
      <c r="BX15" t="s">
        <v>40</v>
      </c>
      <c r="BY15" t="s">
        <v>37</v>
      </c>
      <c r="BZ15" t="s">
        <v>67</v>
      </c>
      <c r="CA15" t="s">
        <v>53</v>
      </c>
      <c r="CB15" t="s">
        <v>45</v>
      </c>
      <c r="CC15" t="s">
        <v>52</v>
      </c>
      <c r="CD15" t="s">
        <v>65</v>
      </c>
    </row>
    <row r="16" spans="1:89" x14ac:dyDescent="0.25">
      <c r="A16" t="s">
        <v>17</v>
      </c>
      <c r="B16">
        <v>1</v>
      </c>
      <c r="C16" t="str">
        <f t="shared" si="8"/>
        <v>https://www.enil.no/othello!1</v>
      </c>
      <c r="D16" t="s">
        <v>101</v>
      </c>
      <c r="E16" t="s">
        <v>88</v>
      </c>
      <c r="F16" t="str">
        <f t="shared" si="9"/>
        <v>https://webgamesonline.com/reversi/!</v>
      </c>
      <c r="G16">
        <v>47</v>
      </c>
      <c r="H16">
        <v>17</v>
      </c>
      <c r="I16" cm="1">
        <f t="array" aca="1" ref="I16" ca="1">MAX(ROW($C$1:INDIRECT("$C"&amp;(ROW()-1)))*($C16=$C$1:INDIRECT("$C"&amp;(ROW()-1))),ROW($F$1:INDIRECT("$F"&amp;(ROW()-1)))*($C16=$F$1:INDIRECT("$F"&amp;(ROW()-1))))</f>
        <v>15</v>
      </c>
      <c r="J16" cm="1">
        <f t="array" aca="1" ref="J16" ca="1">MAX(ROW($C$1:INDIRECT("$C"&amp;(ROW()-1)))*($F16=$C$1:INDIRECT("$C"&amp;(ROW()-1))),ROW($F$1:INDIRECT("$F"&amp;(ROW()-1)))*($F16=$F$1:INDIRECT("$F"&amp;(ROW()-1))))</f>
        <v>15</v>
      </c>
      <c r="K16" s="2" cm="1">
        <f t="array" aca="1" ref="K16" ca="1">IF($I16&gt;0,IF(INDEX($C:$C,$I16)=$C16,INDEX($S:$S,$I16),INDEX($T:$T,$I16)),1000)</f>
        <v>1070.7423446246312</v>
      </c>
      <c r="L16" s="2" cm="1">
        <f t="array" aca="1" ref="L16" ca="1">IF($J16&gt;0,IF(INDEX($C:$C,$J16)=$F16,INDEX($S:$S,$J16),INDEX($T:$T,$J16)),1000)</f>
        <v>986.61779093764949</v>
      </c>
      <c r="M16">
        <f t="shared" ca="1" si="0"/>
        <v>475.17749262658083</v>
      </c>
      <c r="N16">
        <f t="shared" ca="1" si="1"/>
        <v>292.78207025355846</v>
      </c>
      <c r="O16">
        <f t="shared" ca="1" si="2"/>
        <v>0.61875327243075828</v>
      </c>
      <c r="P16">
        <f t="shared" ca="1" si="3"/>
        <v>0.38124672756924177</v>
      </c>
      <c r="Q16">
        <f t="shared" si="4"/>
        <v>1</v>
      </c>
      <c r="R16">
        <f t="shared" si="5"/>
        <v>0</v>
      </c>
      <c r="S16" s="2">
        <f t="shared" ca="1" si="6"/>
        <v>1082.9422399068469</v>
      </c>
      <c r="T16" s="2">
        <f t="shared" ca="1" si="7"/>
        <v>974.41789565543377</v>
      </c>
      <c r="V16" t="s">
        <v>93</v>
      </c>
      <c r="W16" t="s">
        <v>30</v>
      </c>
      <c r="X16" t="s">
        <v>20</v>
      </c>
      <c r="Y16" t="s">
        <v>32</v>
      </c>
      <c r="Z16" t="s">
        <v>22</v>
      </c>
      <c r="AA16" t="s">
        <v>29</v>
      </c>
      <c r="AB16" t="s">
        <v>56</v>
      </c>
      <c r="AC16" t="s">
        <v>58</v>
      </c>
      <c r="AD16" t="s">
        <v>43</v>
      </c>
      <c r="AE16" t="s">
        <v>79</v>
      </c>
      <c r="AF16" t="s">
        <v>38</v>
      </c>
      <c r="AG16" t="s">
        <v>46</v>
      </c>
      <c r="AH16" t="s">
        <v>31</v>
      </c>
      <c r="AI16" t="s">
        <v>62</v>
      </c>
      <c r="AJ16" t="s">
        <v>59</v>
      </c>
      <c r="AK16" t="s">
        <v>34</v>
      </c>
      <c r="AL16" t="s">
        <v>57</v>
      </c>
      <c r="AM16" t="s">
        <v>26</v>
      </c>
      <c r="AN16" t="s">
        <v>63</v>
      </c>
      <c r="AO16" t="s">
        <v>55</v>
      </c>
      <c r="AP16" t="s">
        <v>54</v>
      </c>
      <c r="AQ16" t="s">
        <v>61</v>
      </c>
      <c r="AR16" t="s">
        <v>60</v>
      </c>
      <c r="AS16" t="s">
        <v>66</v>
      </c>
      <c r="AT16" t="s">
        <v>21</v>
      </c>
      <c r="AU16" t="s">
        <v>25</v>
      </c>
      <c r="AV16" t="s">
        <v>69</v>
      </c>
      <c r="AW16" t="s">
        <v>42</v>
      </c>
      <c r="AX16" t="s">
        <v>48</v>
      </c>
      <c r="AY16" t="s">
        <v>72</v>
      </c>
      <c r="AZ16" t="s">
        <v>24</v>
      </c>
      <c r="BA16" t="s">
        <v>44</v>
      </c>
      <c r="BB16" t="s">
        <v>49</v>
      </c>
      <c r="BC16" t="s">
        <v>23</v>
      </c>
      <c r="BD16" t="s">
        <v>28</v>
      </c>
      <c r="BE16" t="s">
        <v>71</v>
      </c>
      <c r="BF16" t="s">
        <v>36</v>
      </c>
      <c r="BG16" t="s">
        <v>78</v>
      </c>
      <c r="BH16" t="s">
        <v>27</v>
      </c>
      <c r="BI16" t="s">
        <v>39</v>
      </c>
      <c r="BJ16" t="s">
        <v>37</v>
      </c>
      <c r="BK16" t="s">
        <v>35</v>
      </c>
      <c r="BL16" t="s">
        <v>53</v>
      </c>
      <c r="BM16" t="s">
        <v>70</v>
      </c>
      <c r="BN16" t="s">
        <v>47</v>
      </c>
      <c r="BO16" t="s">
        <v>52</v>
      </c>
      <c r="BP16" t="s">
        <v>41</v>
      </c>
      <c r="BQ16" t="s">
        <v>40</v>
      </c>
      <c r="BR16" t="s">
        <v>45</v>
      </c>
      <c r="BS16" t="s">
        <v>50</v>
      </c>
      <c r="BT16" t="s">
        <v>64</v>
      </c>
      <c r="BU16" t="s">
        <v>67</v>
      </c>
      <c r="BV16" t="s">
        <v>74</v>
      </c>
      <c r="BW16" t="s">
        <v>76</v>
      </c>
      <c r="BX16" t="s">
        <v>51</v>
      </c>
      <c r="BY16" t="s">
        <v>75</v>
      </c>
      <c r="BZ16" t="s">
        <v>65</v>
      </c>
      <c r="CA16" t="s">
        <v>77</v>
      </c>
      <c r="CB16" t="s">
        <v>73</v>
      </c>
      <c r="CC16" t="s">
        <v>68</v>
      </c>
    </row>
    <row r="17" spans="1:86" x14ac:dyDescent="0.25">
      <c r="A17" t="s">
        <v>17</v>
      </c>
      <c r="B17">
        <v>1</v>
      </c>
      <c r="C17" t="str">
        <f t="shared" si="8"/>
        <v>https://www.enil.no/othello!1</v>
      </c>
      <c r="D17" t="s">
        <v>101</v>
      </c>
      <c r="E17" t="s">
        <v>88</v>
      </c>
      <c r="F17" t="str">
        <f t="shared" si="9"/>
        <v>https://webgamesonline.com/reversi/!</v>
      </c>
      <c r="G17">
        <v>48</v>
      </c>
      <c r="H17">
        <v>16</v>
      </c>
      <c r="I17" cm="1">
        <f t="array" aca="1" ref="I17" ca="1">MAX(ROW($C$1:INDIRECT("$C"&amp;(ROW()-1)))*($C17=$C$1:INDIRECT("$C"&amp;(ROW()-1))),ROW($F$1:INDIRECT("$F"&amp;(ROW()-1)))*($C17=$F$1:INDIRECT("$F"&amp;(ROW()-1))))</f>
        <v>16</v>
      </c>
      <c r="J17" cm="1">
        <f t="array" aca="1" ref="J17" ca="1">MAX(ROW($C$1:INDIRECT("$C"&amp;(ROW()-1)))*($F17=$C$1:INDIRECT("$C"&amp;(ROW()-1))),ROW($F$1:INDIRECT("$F"&amp;(ROW()-1)))*($F17=$F$1:INDIRECT("$F"&amp;(ROW()-1))))</f>
        <v>16</v>
      </c>
      <c r="K17" s="2" cm="1">
        <f t="array" aca="1" ref="K17" ca="1">IF($I17&gt;0,IF(INDEX($C:$C,$I17)=$C17,INDEX($S:$S,$I17),INDEX($T:$T,$I17)),1000)</f>
        <v>1082.9422399068469</v>
      </c>
      <c r="L17" s="2" cm="1">
        <f t="array" aca="1" ref="L17" ca="1">IF($J17&gt;0,IF(INDEX($C:$C,$J17)=$F17,INDEX($S:$S,$J17),INDEX($T:$T,$J17)),1000)</f>
        <v>974.41789565543377</v>
      </c>
      <c r="M17">
        <f t="shared" ca="1" si="0"/>
        <v>509.74808130621898</v>
      </c>
      <c r="N17">
        <f t="shared" ca="1" si="1"/>
        <v>272.92589247732838</v>
      </c>
      <c r="O17">
        <f t="shared" ca="1" si="2"/>
        <v>0.65129044580597295</v>
      </c>
      <c r="P17">
        <f t="shared" ca="1" si="3"/>
        <v>0.34870955419402699</v>
      </c>
      <c r="Q17">
        <f t="shared" si="4"/>
        <v>1</v>
      </c>
      <c r="R17">
        <f t="shared" si="5"/>
        <v>0</v>
      </c>
      <c r="S17" s="2">
        <f t="shared" ca="1" si="6"/>
        <v>1094.1009456410557</v>
      </c>
      <c r="T17" s="2">
        <f t="shared" ca="1" si="7"/>
        <v>963.2591899212249</v>
      </c>
      <c r="V17" t="s">
        <v>102</v>
      </c>
      <c r="W17" t="s">
        <v>30</v>
      </c>
      <c r="X17" t="s">
        <v>42</v>
      </c>
      <c r="Y17" t="s">
        <v>24</v>
      </c>
      <c r="Z17" t="s">
        <v>25</v>
      </c>
      <c r="AA17" t="s">
        <v>29</v>
      </c>
      <c r="AB17" t="s">
        <v>47</v>
      </c>
      <c r="AC17" t="s">
        <v>36</v>
      </c>
      <c r="AD17" t="s">
        <v>79</v>
      </c>
      <c r="AE17" t="s">
        <v>56</v>
      </c>
      <c r="AF17" t="s">
        <v>38</v>
      </c>
      <c r="AG17" t="s">
        <v>72</v>
      </c>
      <c r="AH17" t="s">
        <v>62</v>
      </c>
      <c r="AI17" t="s">
        <v>46</v>
      </c>
      <c r="AJ17" t="s">
        <v>43</v>
      </c>
      <c r="AK17" t="s">
        <v>22</v>
      </c>
      <c r="AL17" t="s">
        <v>48</v>
      </c>
      <c r="AM17" t="s">
        <v>59</v>
      </c>
      <c r="AN17" t="s">
        <v>41</v>
      </c>
      <c r="AO17" t="s">
        <v>26</v>
      </c>
      <c r="AP17" t="s">
        <v>32</v>
      </c>
      <c r="AQ17" t="s">
        <v>71</v>
      </c>
      <c r="AR17" t="s">
        <v>21</v>
      </c>
      <c r="AS17" t="s">
        <v>54</v>
      </c>
      <c r="AT17" t="s">
        <v>58</v>
      </c>
      <c r="AU17" t="s">
        <v>57</v>
      </c>
      <c r="AV17" t="s">
        <v>55</v>
      </c>
      <c r="AW17" t="s">
        <v>23</v>
      </c>
      <c r="AX17" t="s">
        <v>61</v>
      </c>
      <c r="AY17" t="s">
        <v>49</v>
      </c>
      <c r="AZ17" t="s">
        <v>44</v>
      </c>
      <c r="BA17" t="s">
        <v>20</v>
      </c>
      <c r="BB17" t="s">
        <v>52</v>
      </c>
      <c r="BC17" t="s">
        <v>78</v>
      </c>
      <c r="BD17" t="s">
        <v>31</v>
      </c>
      <c r="BE17" t="s">
        <v>39</v>
      </c>
      <c r="BF17" t="s">
        <v>64</v>
      </c>
      <c r="BG17" t="s">
        <v>34</v>
      </c>
      <c r="BH17" t="s">
        <v>74</v>
      </c>
      <c r="BI17" t="s">
        <v>76</v>
      </c>
      <c r="BJ17" t="s">
        <v>70</v>
      </c>
      <c r="BK17" t="s">
        <v>60</v>
      </c>
      <c r="BL17" t="s">
        <v>75</v>
      </c>
      <c r="BM17" t="s">
        <v>73</v>
      </c>
      <c r="BN17" t="s">
        <v>68</v>
      </c>
      <c r="BO17" t="s">
        <v>77</v>
      </c>
      <c r="BP17" t="s">
        <v>27</v>
      </c>
      <c r="BQ17" t="s">
        <v>28</v>
      </c>
      <c r="BR17" t="s">
        <v>35</v>
      </c>
      <c r="BS17" t="s">
        <v>37</v>
      </c>
      <c r="BT17" t="s">
        <v>45</v>
      </c>
      <c r="BU17" t="s">
        <v>66</v>
      </c>
      <c r="BV17" t="s">
        <v>40</v>
      </c>
      <c r="BW17" t="s">
        <v>53</v>
      </c>
      <c r="BX17" t="s">
        <v>51</v>
      </c>
      <c r="BY17" t="s">
        <v>50</v>
      </c>
      <c r="BZ17" t="s">
        <v>63</v>
      </c>
      <c r="CA17" t="s">
        <v>87</v>
      </c>
      <c r="CB17" t="s">
        <v>69</v>
      </c>
      <c r="CC17" t="s">
        <v>87</v>
      </c>
      <c r="CD17" t="s">
        <v>67</v>
      </c>
      <c r="CE17" t="s">
        <v>65</v>
      </c>
    </row>
    <row r="18" spans="1:86" x14ac:dyDescent="0.25">
      <c r="A18" t="s">
        <v>103</v>
      </c>
      <c r="B18" t="s">
        <v>95</v>
      </c>
      <c r="C18" t="str">
        <f t="shared" si="8"/>
        <v>https://reversi.zone/!Hard</v>
      </c>
      <c r="D18" t="s">
        <v>17</v>
      </c>
      <c r="E18">
        <v>1</v>
      </c>
      <c r="F18" t="str">
        <f t="shared" si="9"/>
        <v>https://www.enil.no/othello!1</v>
      </c>
      <c r="G18">
        <v>20</v>
      </c>
      <c r="H18">
        <v>44</v>
      </c>
      <c r="I18" cm="1">
        <f t="array" aca="1" ref="I18" ca="1">MAX(ROW($C$1:INDIRECT("$C"&amp;(ROW()-1)))*($C18=$C$1:INDIRECT("$C"&amp;(ROW()-1))),ROW($F$1:INDIRECT("$F"&amp;(ROW()-1)))*($C18=$F$1:INDIRECT("$F"&amp;(ROW()-1))))</f>
        <v>0</v>
      </c>
      <c r="J18" cm="1">
        <f t="array" aca="1" ref="J18" ca="1">MAX(ROW($C$1:INDIRECT("$C"&amp;(ROW()-1)))*($F18=$C$1:INDIRECT("$C"&amp;(ROW()-1))),ROW($F$1:INDIRECT("$F"&amp;(ROW()-1)))*($F18=$F$1:INDIRECT("$F"&amp;(ROW()-1))))</f>
        <v>17</v>
      </c>
      <c r="K18" s="2" cm="1">
        <f t="array" aca="1" ref="K18" ca="1">IF($I18&gt;0,IF(INDEX($C:$C,$I18)=$C18,INDEX($S:$S,$I18),INDEX($T:$T,$I18)),1000)</f>
        <v>1000</v>
      </c>
      <c r="L18" s="2" cm="1">
        <f t="array" aca="1" ref="L18" ca="1">IF($J18&gt;0,IF(INDEX($C:$C,$J18)=$F18,INDEX($S:$S,$J18),INDEX($T:$T,$J18)),1000)</f>
        <v>1094.1009456410557</v>
      </c>
      <c r="M18">
        <f t="shared" ca="1" si="0"/>
        <v>316.22776601683825</v>
      </c>
      <c r="N18">
        <f t="shared" ca="1" si="1"/>
        <v>543.56610046636251</v>
      </c>
      <c r="O18">
        <f t="shared" ca="1" si="2"/>
        <v>0.36779486147103951</v>
      </c>
      <c r="P18">
        <f t="shared" ca="1" si="3"/>
        <v>0.63220513852896054</v>
      </c>
      <c r="Q18">
        <f t="shared" si="4"/>
        <v>0</v>
      </c>
      <c r="R18">
        <f t="shared" si="5"/>
        <v>1</v>
      </c>
      <c r="S18" s="2">
        <f t="shared" ca="1" si="6"/>
        <v>988.23056443292671</v>
      </c>
      <c r="T18" s="2">
        <f t="shared" ca="1" si="7"/>
        <v>1105.8703812081289</v>
      </c>
      <c r="V18" t="s">
        <v>86</v>
      </c>
      <c r="W18" t="s">
        <v>22</v>
      </c>
      <c r="X18" t="s">
        <v>32</v>
      </c>
      <c r="Y18" t="s">
        <v>20</v>
      </c>
      <c r="Z18" t="s">
        <v>31</v>
      </c>
      <c r="AA18" t="s">
        <v>42</v>
      </c>
      <c r="AB18" t="s">
        <v>78</v>
      </c>
      <c r="AC18" t="s">
        <v>29</v>
      </c>
      <c r="AD18" t="s">
        <v>54</v>
      </c>
      <c r="AE18" t="s">
        <v>56</v>
      </c>
      <c r="AF18" t="s">
        <v>33</v>
      </c>
      <c r="AG18" t="s">
        <v>36</v>
      </c>
      <c r="AH18" t="s">
        <v>39</v>
      </c>
      <c r="AI18" t="s">
        <v>57</v>
      </c>
      <c r="AJ18" t="s">
        <v>49</v>
      </c>
      <c r="AK18" t="s">
        <v>26</v>
      </c>
      <c r="AL18" t="s">
        <v>79</v>
      </c>
      <c r="AM18" t="s">
        <v>30</v>
      </c>
      <c r="AN18" t="s">
        <v>59</v>
      </c>
      <c r="AO18" t="s">
        <v>43</v>
      </c>
      <c r="AP18" t="s">
        <v>38</v>
      </c>
      <c r="AQ18" t="s">
        <v>58</v>
      </c>
      <c r="AR18" t="s">
        <v>61</v>
      </c>
      <c r="AS18" t="s">
        <v>23</v>
      </c>
      <c r="AT18" t="s">
        <v>34</v>
      </c>
      <c r="AU18" t="s">
        <v>27</v>
      </c>
      <c r="AV18" t="s">
        <v>28</v>
      </c>
      <c r="AW18" t="s">
        <v>35</v>
      </c>
      <c r="AX18" t="s">
        <v>62</v>
      </c>
      <c r="AY18" t="s">
        <v>55</v>
      </c>
      <c r="AZ18" t="s">
        <v>53</v>
      </c>
      <c r="BA18" t="s">
        <v>77</v>
      </c>
      <c r="BB18" t="s">
        <v>73</v>
      </c>
      <c r="BC18" t="s">
        <v>72</v>
      </c>
      <c r="BD18" t="s">
        <v>74</v>
      </c>
      <c r="BE18" t="s">
        <v>48</v>
      </c>
      <c r="BF18" t="s">
        <v>71</v>
      </c>
      <c r="BG18" t="s">
        <v>24</v>
      </c>
      <c r="BH18" t="s">
        <v>47</v>
      </c>
      <c r="BI18" t="s">
        <v>76</v>
      </c>
      <c r="BJ18" t="s">
        <v>75</v>
      </c>
      <c r="BK18" t="s">
        <v>25</v>
      </c>
      <c r="BL18" t="s">
        <v>46</v>
      </c>
      <c r="BM18" t="s">
        <v>68</v>
      </c>
      <c r="BN18" t="s">
        <v>65</v>
      </c>
      <c r="BO18" t="s">
        <v>44</v>
      </c>
      <c r="BP18" t="s">
        <v>41</v>
      </c>
      <c r="BQ18" t="s">
        <v>52</v>
      </c>
      <c r="BR18" t="s">
        <v>45</v>
      </c>
      <c r="BS18" t="s">
        <v>37</v>
      </c>
      <c r="BT18" t="s">
        <v>60</v>
      </c>
      <c r="BU18" t="s">
        <v>51</v>
      </c>
      <c r="BV18" t="s">
        <v>40</v>
      </c>
      <c r="BW18" t="s">
        <v>63</v>
      </c>
      <c r="BX18" t="s">
        <v>66</v>
      </c>
      <c r="BY18" t="s">
        <v>69</v>
      </c>
      <c r="BZ18" t="s">
        <v>70</v>
      </c>
      <c r="CA18" t="s">
        <v>67</v>
      </c>
      <c r="CB18" t="s">
        <v>64</v>
      </c>
      <c r="CC18" t="s">
        <v>50</v>
      </c>
    </row>
    <row r="19" spans="1:86" x14ac:dyDescent="0.25">
      <c r="A19" t="s">
        <v>103</v>
      </c>
      <c r="B19" t="s">
        <v>95</v>
      </c>
      <c r="C19" t="str">
        <f t="shared" si="8"/>
        <v>https://reversi.zone/!Hard</v>
      </c>
      <c r="D19" t="s">
        <v>17</v>
      </c>
      <c r="E19">
        <v>1</v>
      </c>
      <c r="F19" t="str">
        <f t="shared" si="9"/>
        <v>https://www.enil.no/othello!1</v>
      </c>
      <c r="G19">
        <v>17</v>
      </c>
      <c r="H19">
        <v>47</v>
      </c>
      <c r="I19" cm="1">
        <f t="array" aca="1" ref="I19" ca="1">MAX(ROW($C$1:INDIRECT("$C"&amp;(ROW()-1)))*($C19=$C$1:INDIRECT("$C"&amp;(ROW()-1))),ROW($F$1:INDIRECT("$F"&amp;(ROW()-1)))*($C19=$F$1:INDIRECT("$F"&amp;(ROW()-1))))</f>
        <v>18</v>
      </c>
      <c r="J19" cm="1">
        <f t="array" aca="1" ref="J19" ca="1">MAX(ROW($C$1:INDIRECT("$C"&amp;(ROW()-1)))*($F19=$C$1:INDIRECT("$C"&amp;(ROW()-1))),ROW($F$1:INDIRECT("$F"&amp;(ROW()-1)))*($F19=$F$1:INDIRECT("$F"&amp;(ROW()-1))))</f>
        <v>18</v>
      </c>
      <c r="K19" s="2" cm="1">
        <f t="array" aca="1" ref="K19" ca="1">IF($I19&gt;0,IF(INDEX($C:$C,$I19)=$C19,INDEX($S:$S,$I19),INDEX($T:$T,$I19)),1000)</f>
        <v>988.23056443292671</v>
      </c>
      <c r="L19" s="2" cm="1">
        <f t="array" aca="1" ref="L19" ca="1">IF($J19&gt;0,IF(INDEX($C:$C,$J19)=$F19,INDEX($S:$S,$J19),INDEX($T:$T,$J19)),1000)</f>
        <v>1105.8703812081289</v>
      </c>
      <c r="M19">
        <f t="shared" ca="1" si="0"/>
        <v>295.51287770214253</v>
      </c>
      <c r="N19">
        <f t="shared" ca="1" si="1"/>
        <v>581.66904592975595</v>
      </c>
      <c r="O19">
        <f t="shared" ca="1" si="2"/>
        <v>0.33688892775924534</v>
      </c>
      <c r="P19">
        <f t="shared" ca="1" si="3"/>
        <v>0.66311107224075461</v>
      </c>
      <c r="Q19">
        <f t="shared" si="4"/>
        <v>0</v>
      </c>
      <c r="R19">
        <f t="shared" si="5"/>
        <v>1</v>
      </c>
      <c r="S19" s="2">
        <f t="shared" ca="1" si="6"/>
        <v>977.45011874463091</v>
      </c>
      <c r="T19" s="2">
        <f t="shared" ca="1" si="7"/>
        <v>1116.6508268964249</v>
      </c>
      <c r="V19" t="s">
        <v>86</v>
      </c>
      <c r="W19" t="s">
        <v>42</v>
      </c>
      <c r="X19" t="s">
        <v>78</v>
      </c>
      <c r="Y19" t="s">
        <v>20</v>
      </c>
      <c r="Z19" t="s">
        <v>31</v>
      </c>
      <c r="AA19" t="s">
        <v>30</v>
      </c>
      <c r="AB19" t="s">
        <v>43</v>
      </c>
      <c r="AC19" t="s">
        <v>76</v>
      </c>
      <c r="AD19" t="s">
        <v>73</v>
      </c>
      <c r="AE19" t="s">
        <v>46</v>
      </c>
      <c r="AF19" t="s">
        <v>79</v>
      </c>
      <c r="AG19" t="s">
        <v>29</v>
      </c>
      <c r="AH19" t="s">
        <v>47</v>
      </c>
      <c r="AI19" t="s">
        <v>38</v>
      </c>
      <c r="AJ19" t="s">
        <v>62</v>
      </c>
      <c r="AK19" t="s">
        <v>75</v>
      </c>
      <c r="AL19" t="s">
        <v>74</v>
      </c>
      <c r="AM19" t="s">
        <v>25</v>
      </c>
      <c r="AN19" t="s">
        <v>39</v>
      </c>
      <c r="AO19" t="s">
        <v>24</v>
      </c>
      <c r="AP19" t="s">
        <v>72</v>
      </c>
      <c r="AQ19" t="s">
        <v>44</v>
      </c>
      <c r="AR19" t="s">
        <v>41</v>
      </c>
      <c r="AS19" t="s">
        <v>36</v>
      </c>
      <c r="AT19" t="s">
        <v>33</v>
      </c>
      <c r="AU19" t="s">
        <v>77</v>
      </c>
      <c r="AV19" t="s">
        <v>32</v>
      </c>
      <c r="AW19" t="s">
        <v>22</v>
      </c>
      <c r="AX19" t="s">
        <v>23</v>
      </c>
      <c r="AY19" t="s">
        <v>71</v>
      </c>
      <c r="AZ19" t="s">
        <v>48</v>
      </c>
      <c r="BA19" t="s">
        <v>68</v>
      </c>
      <c r="BB19" t="s">
        <v>67</v>
      </c>
      <c r="BC19" t="s">
        <v>70</v>
      </c>
      <c r="BD19" t="s">
        <v>66</v>
      </c>
      <c r="BE19" t="s">
        <v>65</v>
      </c>
      <c r="BF19" t="s">
        <v>64</v>
      </c>
      <c r="BG19" t="s">
        <v>69</v>
      </c>
      <c r="BH19" t="s">
        <v>56</v>
      </c>
      <c r="BI19" t="s">
        <v>59</v>
      </c>
      <c r="BJ19" t="s">
        <v>58</v>
      </c>
      <c r="BK19" t="s">
        <v>52</v>
      </c>
      <c r="BL19" t="s">
        <v>63</v>
      </c>
      <c r="BM19" t="s">
        <v>57</v>
      </c>
      <c r="BN19" t="s">
        <v>54</v>
      </c>
      <c r="BO19" t="s">
        <v>61</v>
      </c>
      <c r="BP19" t="s">
        <v>55</v>
      </c>
      <c r="BQ19" t="s">
        <v>60</v>
      </c>
      <c r="BR19" t="s">
        <v>40</v>
      </c>
      <c r="BS19" t="s">
        <v>45</v>
      </c>
      <c r="BT19" t="s">
        <v>26</v>
      </c>
      <c r="BU19" t="s">
        <v>37</v>
      </c>
      <c r="BV19" t="s">
        <v>34</v>
      </c>
      <c r="BW19" t="s">
        <v>35</v>
      </c>
      <c r="BX19" t="s">
        <v>28</v>
      </c>
      <c r="BY19" t="s">
        <v>27</v>
      </c>
      <c r="BZ19" t="s">
        <v>49</v>
      </c>
      <c r="CA19" t="s">
        <v>53</v>
      </c>
      <c r="CB19" t="s">
        <v>50</v>
      </c>
      <c r="CC19" t="s">
        <v>51</v>
      </c>
    </row>
    <row r="20" spans="1:86" x14ac:dyDescent="0.25">
      <c r="A20" t="s">
        <v>17</v>
      </c>
      <c r="B20">
        <v>1</v>
      </c>
      <c r="C20" t="str">
        <f t="shared" si="8"/>
        <v>https://www.enil.no/othello!1</v>
      </c>
      <c r="D20" t="s">
        <v>103</v>
      </c>
      <c r="E20" t="s">
        <v>95</v>
      </c>
      <c r="F20" t="str">
        <f t="shared" si="9"/>
        <v>https://reversi.zone/!Hard</v>
      </c>
      <c r="G20">
        <v>28</v>
      </c>
      <c r="H20">
        <v>36</v>
      </c>
      <c r="I20" cm="1">
        <f t="array" aca="1" ref="I20" ca="1">MAX(ROW($C$1:INDIRECT("$C"&amp;(ROW()-1)))*($C20=$C$1:INDIRECT("$C"&amp;(ROW()-1))),ROW($F$1:INDIRECT("$F"&amp;(ROW()-1)))*($C20=$F$1:INDIRECT("$F"&amp;(ROW()-1))))</f>
        <v>19</v>
      </c>
      <c r="J20" cm="1">
        <f t="array" aca="1" ref="J20" ca="1">MAX(ROW($C$1:INDIRECT("$C"&amp;(ROW()-1)))*($F20=$C$1:INDIRECT("$C"&amp;(ROW()-1))),ROW($F$1:INDIRECT("$F"&amp;(ROW()-1)))*($F20=$F$1:INDIRECT("$F"&amp;(ROW()-1))))</f>
        <v>19</v>
      </c>
      <c r="K20" s="2" cm="1">
        <f t="array" aca="1" ref="K20" ca="1">IF($I20&gt;0,IF(INDEX($C:$C,$I20)=$C20,INDEX($S:$S,$I20),INDEX($T:$T,$I20)),1000)</f>
        <v>1116.6508268964249</v>
      </c>
      <c r="L20" s="2" cm="1">
        <f t="array" aca="1" ref="L20" ca="1">IF($J20&gt;0,IF(INDEX($C:$C,$J20)=$F20,INDEX($S:$S,$J20),INDEX($T:$T,$J20)),1000)</f>
        <v>977.45011874463091</v>
      </c>
      <c r="M20">
        <f t="shared" ca="1" si="0"/>
        <v>618.90938351274019</v>
      </c>
      <c r="N20">
        <f t="shared" ca="1" si="1"/>
        <v>277.73160047657234</v>
      </c>
      <c r="O20">
        <f t="shared" ca="1" si="2"/>
        <v>0.69025328371574557</v>
      </c>
      <c r="P20">
        <f t="shared" ca="1" si="3"/>
        <v>0.30974671628425449</v>
      </c>
      <c r="Q20">
        <f t="shared" si="4"/>
        <v>0</v>
      </c>
      <c r="R20">
        <f t="shared" si="5"/>
        <v>1</v>
      </c>
      <c r="S20" s="2">
        <f t="shared" ca="1" si="6"/>
        <v>1094.5627218175209</v>
      </c>
      <c r="T20" s="2">
        <f t="shared" ca="1" si="7"/>
        <v>999.53822382353474</v>
      </c>
      <c r="V20" t="s">
        <v>93</v>
      </c>
      <c r="W20" t="s">
        <v>30</v>
      </c>
      <c r="X20" t="s">
        <v>77</v>
      </c>
      <c r="Y20" t="s">
        <v>38</v>
      </c>
      <c r="Z20" t="s">
        <v>29</v>
      </c>
      <c r="AA20" t="s">
        <v>32</v>
      </c>
      <c r="AB20" t="s">
        <v>22</v>
      </c>
      <c r="AC20" t="s">
        <v>49</v>
      </c>
      <c r="AD20" t="s">
        <v>54</v>
      </c>
      <c r="AE20" t="s">
        <v>57</v>
      </c>
      <c r="AF20" t="s">
        <v>55</v>
      </c>
      <c r="AG20" t="s">
        <v>61</v>
      </c>
      <c r="AH20" t="s">
        <v>23</v>
      </c>
      <c r="AI20" t="s">
        <v>27</v>
      </c>
      <c r="AJ20" t="s">
        <v>28</v>
      </c>
      <c r="AK20" t="s">
        <v>35</v>
      </c>
      <c r="AL20" t="s">
        <v>58</v>
      </c>
      <c r="AM20" t="s">
        <v>59</v>
      </c>
      <c r="AN20" t="s">
        <v>78</v>
      </c>
      <c r="AO20" t="s">
        <v>56</v>
      </c>
      <c r="AP20" t="s">
        <v>62</v>
      </c>
      <c r="AQ20" t="s">
        <v>48</v>
      </c>
      <c r="AR20" t="s">
        <v>79</v>
      </c>
      <c r="AS20" t="s">
        <v>21</v>
      </c>
      <c r="AT20" t="s">
        <v>42</v>
      </c>
      <c r="AU20" t="s">
        <v>73</v>
      </c>
      <c r="AV20" t="s">
        <v>26</v>
      </c>
      <c r="AW20" t="s">
        <v>72</v>
      </c>
      <c r="AX20" t="s">
        <v>76</v>
      </c>
      <c r="AY20" t="s">
        <v>75</v>
      </c>
      <c r="AZ20" t="s">
        <v>34</v>
      </c>
      <c r="BA20" t="s">
        <v>20</v>
      </c>
      <c r="BB20" t="s">
        <v>31</v>
      </c>
      <c r="BC20" t="s">
        <v>46</v>
      </c>
      <c r="BD20" t="s">
        <v>53</v>
      </c>
      <c r="BE20" t="s">
        <v>43</v>
      </c>
      <c r="BF20" t="s">
        <v>74</v>
      </c>
      <c r="BG20" t="s">
        <v>71</v>
      </c>
      <c r="BH20" t="s">
        <v>37</v>
      </c>
      <c r="BI20" t="s">
        <v>50</v>
      </c>
      <c r="BJ20" t="s">
        <v>24</v>
      </c>
      <c r="BK20" t="s">
        <v>47</v>
      </c>
      <c r="BL20" t="s">
        <v>41</v>
      </c>
      <c r="BM20" t="s">
        <v>25</v>
      </c>
      <c r="BN20" t="s">
        <v>36</v>
      </c>
      <c r="BO20" t="s">
        <v>39</v>
      </c>
      <c r="BP20" t="s">
        <v>44</v>
      </c>
      <c r="BQ20" t="s">
        <v>40</v>
      </c>
      <c r="BR20" t="s">
        <v>70</v>
      </c>
      <c r="BS20" t="s">
        <v>69</v>
      </c>
      <c r="BT20" t="s">
        <v>51</v>
      </c>
      <c r="BU20" t="s">
        <v>66</v>
      </c>
      <c r="BV20" t="s">
        <v>64</v>
      </c>
      <c r="BW20" t="s">
        <v>65</v>
      </c>
      <c r="BX20" t="s">
        <v>63</v>
      </c>
      <c r="BY20" t="s">
        <v>60</v>
      </c>
      <c r="BZ20" t="s">
        <v>67</v>
      </c>
      <c r="CA20" t="s">
        <v>68</v>
      </c>
      <c r="CB20" t="s">
        <v>45</v>
      </c>
      <c r="CC20" t="s">
        <v>52</v>
      </c>
    </row>
    <row r="21" spans="1:86" x14ac:dyDescent="0.25">
      <c r="A21" t="s">
        <v>17</v>
      </c>
      <c r="B21">
        <v>1</v>
      </c>
      <c r="C21" t="str">
        <f t="shared" si="8"/>
        <v>https://www.enil.no/othello!1</v>
      </c>
      <c r="D21" t="s">
        <v>103</v>
      </c>
      <c r="E21" t="s">
        <v>95</v>
      </c>
      <c r="F21" t="str">
        <f t="shared" si="9"/>
        <v>https://reversi.zone/!Hard</v>
      </c>
      <c r="G21">
        <v>34</v>
      </c>
      <c r="H21">
        <v>30</v>
      </c>
      <c r="I21" cm="1">
        <f t="array" aca="1" ref="I21" ca="1">MAX(ROW($C$1:INDIRECT("$C"&amp;(ROW()-1)))*($C21=$C$1:INDIRECT("$C"&amp;(ROW()-1))),ROW($F$1:INDIRECT("$F"&amp;(ROW()-1)))*($C21=$F$1:INDIRECT("$F"&amp;(ROW()-1))))</f>
        <v>20</v>
      </c>
      <c r="J21" cm="1">
        <f t="array" aca="1" ref="J21" ca="1">MAX(ROW($C$1:INDIRECT("$C"&amp;(ROW()-1)))*($F21=$C$1:INDIRECT("$C"&amp;(ROW()-1))),ROW($F$1:INDIRECT("$F"&amp;(ROW()-1)))*($F21=$F$1:INDIRECT("$F"&amp;(ROW()-1))))</f>
        <v>20</v>
      </c>
      <c r="K21" s="2" cm="1">
        <f t="array" aca="1" ref="K21" ca="1">IF($I21&gt;0,IF(INDEX($C:$C,$I21)=$C21,INDEX($S:$S,$I21),INDEX($T:$T,$I21)),1000)</f>
        <v>1094.5627218175209</v>
      </c>
      <c r="L21" s="2" cm="1">
        <f t="array" aca="1" ref="L21" ca="1">IF($J21&gt;0,IF(INDEX($C:$C,$J21)=$F21,INDEX($S:$S,$J21),INDEX($T:$T,$J21)),1000)</f>
        <v>999.53822382353474</v>
      </c>
      <c r="M21">
        <f t="shared" ca="1" si="0"/>
        <v>545.01292855984309</v>
      </c>
      <c r="N21">
        <f t="shared" ca="1" si="1"/>
        <v>315.38828645252607</v>
      </c>
      <c r="O21">
        <f t="shared" ca="1" si="2"/>
        <v>0.63344044505098462</v>
      </c>
      <c r="P21">
        <f t="shared" ca="1" si="3"/>
        <v>0.36655955494901526</v>
      </c>
      <c r="Q21">
        <f t="shared" si="4"/>
        <v>1</v>
      </c>
      <c r="R21">
        <f t="shared" si="5"/>
        <v>0</v>
      </c>
      <c r="S21" s="2">
        <f t="shared" ca="1" si="6"/>
        <v>1106.2926275758894</v>
      </c>
      <c r="T21" s="2">
        <f t="shared" ca="1" si="7"/>
        <v>987.8083180651663</v>
      </c>
      <c r="V21" t="s">
        <v>89</v>
      </c>
      <c r="W21" t="s">
        <v>42</v>
      </c>
      <c r="X21" t="s">
        <v>30</v>
      </c>
      <c r="Y21" t="s">
        <v>77</v>
      </c>
      <c r="Z21" t="s">
        <v>76</v>
      </c>
      <c r="AA21" t="s">
        <v>20</v>
      </c>
      <c r="AB21" t="s">
        <v>21</v>
      </c>
      <c r="AC21" t="s">
        <v>22</v>
      </c>
      <c r="AD21" t="s">
        <v>78</v>
      </c>
      <c r="AE21" t="s">
        <v>36</v>
      </c>
      <c r="AF21" t="s">
        <v>25</v>
      </c>
      <c r="AG21" t="s">
        <v>39</v>
      </c>
      <c r="AH21" t="s">
        <v>41</v>
      </c>
      <c r="AI21" t="s">
        <v>44</v>
      </c>
      <c r="AJ21" t="s">
        <v>73</v>
      </c>
      <c r="AK21" t="s">
        <v>74</v>
      </c>
      <c r="AL21" t="s">
        <v>75</v>
      </c>
      <c r="AM21" t="s">
        <v>43</v>
      </c>
      <c r="AN21" t="s">
        <v>72</v>
      </c>
      <c r="AO21" t="s">
        <v>68</v>
      </c>
      <c r="AP21" t="s">
        <v>26</v>
      </c>
      <c r="AQ21" t="s">
        <v>34</v>
      </c>
      <c r="AR21" t="s">
        <v>24</v>
      </c>
      <c r="AS21" t="s">
        <v>31</v>
      </c>
      <c r="AT21" t="s">
        <v>27</v>
      </c>
      <c r="AU21" t="s">
        <v>28</v>
      </c>
      <c r="AV21" t="s">
        <v>46</v>
      </c>
      <c r="AW21" t="s">
        <v>47</v>
      </c>
      <c r="AX21" t="s">
        <v>48</v>
      </c>
      <c r="AY21" t="s">
        <v>71</v>
      </c>
      <c r="AZ21" t="s">
        <v>38</v>
      </c>
      <c r="BA21" t="s">
        <v>33</v>
      </c>
      <c r="BB21" t="s">
        <v>23</v>
      </c>
      <c r="BC21" t="s">
        <v>35</v>
      </c>
      <c r="BD21" t="s">
        <v>29</v>
      </c>
      <c r="BE21" t="s">
        <v>56</v>
      </c>
      <c r="BF21" t="s">
        <v>49</v>
      </c>
      <c r="BG21" t="s">
        <v>32</v>
      </c>
      <c r="BH21" t="s">
        <v>54</v>
      </c>
      <c r="BI21" t="s">
        <v>58</v>
      </c>
      <c r="BJ21" t="s">
        <v>62</v>
      </c>
      <c r="BK21" t="s">
        <v>59</v>
      </c>
      <c r="BL21" t="s">
        <v>57</v>
      </c>
      <c r="BM21" t="s">
        <v>61</v>
      </c>
      <c r="BN21" t="s">
        <v>63</v>
      </c>
      <c r="BO21" t="s">
        <v>69</v>
      </c>
      <c r="BP21" t="s">
        <v>55</v>
      </c>
      <c r="BQ21" t="s">
        <v>60</v>
      </c>
      <c r="BR21" t="s">
        <v>50</v>
      </c>
      <c r="BS21" t="s">
        <v>51</v>
      </c>
      <c r="BT21" t="s">
        <v>53</v>
      </c>
      <c r="BU21" t="s">
        <v>87</v>
      </c>
      <c r="BV21" t="s">
        <v>66</v>
      </c>
      <c r="BW21" t="s">
        <v>87</v>
      </c>
      <c r="BX21" t="s">
        <v>40</v>
      </c>
      <c r="BY21" t="s">
        <v>45</v>
      </c>
      <c r="BZ21" t="s">
        <v>70</v>
      </c>
      <c r="CA21" t="s">
        <v>37</v>
      </c>
      <c r="CB21" t="s">
        <v>65</v>
      </c>
      <c r="CC21" t="s">
        <v>87</v>
      </c>
      <c r="CD21" t="s">
        <v>64</v>
      </c>
      <c r="CE21" t="s">
        <v>67</v>
      </c>
      <c r="CF21" t="s">
        <v>52</v>
      </c>
    </row>
    <row r="22" spans="1:86" x14ac:dyDescent="0.25">
      <c r="A22" t="s">
        <v>104</v>
      </c>
      <c r="B22" t="s">
        <v>88</v>
      </c>
      <c r="C22" t="str">
        <f t="shared" si="8"/>
        <v>https://codepen.io/coder728391/pen/mMZOxB!</v>
      </c>
      <c r="D22" t="s">
        <v>17</v>
      </c>
      <c r="E22">
        <v>1</v>
      </c>
      <c r="F22" t="str">
        <f t="shared" si="9"/>
        <v>https://www.enil.no/othello!1</v>
      </c>
      <c r="G22">
        <v>11</v>
      </c>
      <c r="H22">
        <v>53</v>
      </c>
      <c r="I22" cm="1">
        <f t="array" aca="1" ref="I22" ca="1">MAX(ROW($C$1:INDIRECT("$C"&amp;(ROW()-1)))*($C22=$C$1:INDIRECT("$C"&amp;(ROW()-1))),ROW($F$1:INDIRECT("$F"&amp;(ROW()-1)))*($C22=$F$1:INDIRECT("$F"&amp;(ROW()-1))))</f>
        <v>0</v>
      </c>
      <c r="J22" cm="1">
        <f t="array" aca="1" ref="J22" ca="1">MAX(ROW($C$1:INDIRECT("$C"&amp;(ROW()-1)))*($F22=$C$1:INDIRECT("$C"&amp;(ROW()-1))),ROW($F$1:INDIRECT("$F"&amp;(ROW()-1)))*($F22=$F$1:INDIRECT("$F"&amp;(ROW()-1))))</f>
        <v>21</v>
      </c>
      <c r="K22" s="2" cm="1">
        <f t="array" aca="1" ref="K22" ca="1">IF($I22&gt;0,IF(INDEX($C:$C,$I22)=$C22,INDEX($S:$S,$I22),INDEX($T:$T,$I22)),1000)</f>
        <v>1000</v>
      </c>
      <c r="L22" s="2" cm="1">
        <f t="array" aca="1" ref="L22" ca="1">IF($J22&gt;0,IF(INDEX($C:$C,$J22)=$F22,INDEX($S:$S,$J22),INDEX($T:$T,$J22)),1000)</f>
        <v>1106.2926275758894</v>
      </c>
      <c r="M22">
        <f t="shared" ca="1" si="0"/>
        <v>316.22776601683825</v>
      </c>
      <c r="N22">
        <f t="shared" ca="1" si="1"/>
        <v>583.08459682132707</v>
      </c>
      <c r="O22">
        <f t="shared" ca="1" si="2"/>
        <v>0.35163284647710846</v>
      </c>
      <c r="P22">
        <f t="shared" ca="1" si="3"/>
        <v>0.64836715352289154</v>
      </c>
      <c r="Q22">
        <f t="shared" si="4"/>
        <v>0</v>
      </c>
      <c r="R22">
        <f t="shared" si="5"/>
        <v>1</v>
      </c>
      <c r="S22" s="2">
        <f t="shared" ca="1" si="6"/>
        <v>988.7477489127325</v>
      </c>
      <c r="T22" s="2">
        <f t="shared" ca="1" si="7"/>
        <v>1117.5448786631569</v>
      </c>
      <c r="V22" t="s">
        <v>102</v>
      </c>
      <c r="W22" t="s">
        <v>38</v>
      </c>
      <c r="X22" t="s">
        <v>43</v>
      </c>
      <c r="Y22" t="s">
        <v>29</v>
      </c>
      <c r="Z22" t="s">
        <v>56</v>
      </c>
      <c r="AA22" t="s">
        <v>72</v>
      </c>
      <c r="AB22" t="s">
        <v>79</v>
      </c>
      <c r="AC22" t="s">
        <v>22</v>
      </c>
      <c r="AD22" t="s">
        <v>54</v>
      </c>
      <c r="AE22" t="s">
        <v>55</v>
      </c>
      <c r="AF22" t="s">
        <v>48</v>
      </c>
      <c r="AG22" t="s">
        <v>21</v>
      </c>
      <c r="AH22" t="s">
        <v>32</v>
      </c>
      <c r="AI22" t="s">
        <v>57</v>
      </c>
      <c r="AJ22" t="s">
        <v>42</v>
      </c>
      <c r="AK22" t="s">
        <v>62</v>
      </c>
      <c r="AL22" t="s">
        <v>59</v>
      </c>
      <c r="AM22" t="s">
        <v>58</v>
      </c>
      <c r="AN22" t="s">
        <v>60</v>
      </c>
      <c r="AO22" t="s">
        <v>20</v>
      </c>
      <c r="AP22" t="s">
        <v>25</v>
      </c>
      <c r="AQ22" t="s">
        <v>76</v>
      </c>
      <c r="AR22" t="s">
        <v>30</v>
      </c>
      <c r="AS22" t="s">
        <v>71</v>
      </c>
      <c r="AT22" t="s">
        <v>74</v>
      </c>
      <c r="AU22" t="s">
        <v>75</v>
      </c>
      <c r="AV22" t="s">
        <v>61</v>
      </c>
      <c r="AW22" t="s">
        <v>31</v>
      </c>
      <c r="AX22" t="s">
        <v>23</v>
      </c>
      <c r="AY22" t="s">
        <v>26</v>
      </c>
      <c r="AZ22" t="s">
        <v>27</v>
      </c>
      <c r="BA22" t="s">
        <v>34</v>
      </c>
      <c r="BB22" t="s">
        <v>46</v>
      </c>
      <c r="BC22" t="s">
        <v>28</v>
      </c>
      <c r="BD22" t="s">
        <v>35</v>
      </c>
      <c r="BE22" t="s">
        <v>49</v>
      </c>
      <c r="BF22" t="s">
        <v>73</v>
      </c>
      <c r="BG22" t="s">
        <v>53</v>
      </c>
      <c r="BH22" t="s">
        <v>70</v>
      </c>
      <c r="BI22" t="s">
        <v>37</v>
      </c>
      <c r="BJ22" t="s">
        <v>50</v>
      </c>
      <c r="BK22" t="s">
        <v>36</v>
      </c>
      <c r="BL22" t="s">
        <v>78</v>
      </c>
      <c r="BM22" t="s">
        <v>41</v>
      </c>
      <c r="BN22" t="s">
        <v>39</v>
      </c>
      <c r="BO22" t="s">
        <v>24</v>
      </c>
      <c r="BP22" t="s">
        <v>47</v>
      </c>
      <c r="BQ22" t="s">
        <v>51</v>
      </c>
      <c r="BR22" t="s">
        <v>44</v>
      </c>
      <c r="BS22" t="s">
        <v>63</v>
      </c>
      <c r="BT22" t="s">
        <v>66</v>
      </c>
      <c r="BU22" t="s">
        <v>69</v>
      </c>
      <c r="BV22" t="s">
        <v>87</v>
      </c>
      <c r="BW22" t="s">
        <v>77</v>
      </c>
      <c r="BX22" t="s">
        <v>68</v>
      </c>
      <c r="BY22" t="s">
        <v>65</v>
      </c>
      <c r="BZ22" t="s">
        <v>40</v>
      </c>
      <c r="CA22" t="s">
        <v>45</v>
      </c>
      <c r="CB22" t="s">
        <v>87</v>
      </c>
      <c r="CC22" t="s">
        <v>67</v>
      </c>
      <c r="CD22" t="s">
        <v>52</v>
      </c>
      <c r="CE22" t="s">
        <v>64</v>
      </c>
    </row>
    <row r="23" spans="1:86" x14ac:dyDescent="0.25">
      <c r="A23" t="s">
        <v>104</v>
      </c>
      <c r="B23" t="s">
        <v>88</v>
      </c>
      <c r="C23" t="str">
        <f t="shared" si="8"/>
        <v>https://codepen.io/coder728391/pen/mMZOxB!</v>
      </c>
      <c r="D23" t="s">
        <v>17</v>
      </c>
      <c r="E23">
        <v>1</v>
      </c>
      <c r="F23" t="str">
        <f t="shared" si="9"/>
        <v>https://www.enil.no/othello!1</v>
      </c>
      <c r="G23">
        <v>18</v>
      </c>
      <c r="H23">
        <v>46</v>
      </c>
      <c r="I23" cm="1">
        <f t="array" aca="1" ref="I23" ca="1">MAX(ROW($C$1:INDIRECT("$C"&amp;(ROW()-1)))*($C23=$C$1:INDIRECT("$C"&amp;(ROW()-1))),ROW($F$1:INDIRECT("$F"&amp;(ROW()-1)))*($C23=$F$1:INDIRECT("$F"&amp;(ROW()-1))))</f>
        <v>22</v>
      </c>
      <c r="J23" cm="1">
        <f t="array" aca="1" ref="J23" ca="1">MAX(ROW($C$1:INDIRECT("$C"&amp;(ROW()-1)))*($F23=$C$1:INDIRECT("$C"&amp;(ROW()-1))),ROW($F$1:INDIRECT("$F"&amp;(ROW()-1)))*($F23=$F$1:INDIRECT("$F"&amp;(ROW()-1))))</f>
        <v>22</v>
      </c>
      <c r="K23" s="2" cm="1">
        <f t="array" aca="1" ref="K23" ca="1">IF($I23&gt;0,IF(INDEX($C:$C,$I23)=$C23,INDEX($S:$S,$I23),INDEX($T:$T,$I23)),1000)</f>
        <v>988.7477489127325</v>
      </c>
      <c r="L23" s="2" cm="1">
        <f t="array" aca="1" ref="L23" ca="1">IF($J23&gt;0,IF(INDEX($C:$C,$J23)=$F23,INDEX($S:$S,$J23),INDEX($T:$T,$J23)),1000)</f>
        <v>1117.5448786631569</v>
      </c>
      <c r="M23">
        <f t="shared" ca="1" si="0"/>
        <v>296.39397573796873</v>
      </c>
      <c r="N23">
        <f t="shared" ca="1" si="1"/>
        <v>622.10285817228441</v>
      </c>
      <c r="O23">
        <f t="shared" ca="1" si="2"/>
        <v>0.32269460796740163</v>
      </c>
      <c r="P23">
        <f t="shared" ca="1" si="3"/>
        <v>0.67730539203259843</v>
      </c>
      <c r="Q23">
        <f t="shared" si="4"/>
        <v>0</v>
      </c>
      <c r="R23">
        <f t="shared" si="5"/>
        <v>1</v>
      </c>
      <c r="S23" s="2">
        <f t="shared" ca="1" si="6"/>
        <v>978.42152145777561</v>
      </c>
      <c r="T23" s="2">
        <f t="shared" ca="1" si="7"/>
        <v>1127.8711061181136</v>
      </c>
      <c r="V23" t="s">
        <v>93</v>
      </c>
      <c r="W23" t="s">
        <v>29</v>
      </c>
      <c r="X23" t="s">
        <v>22</v>
      </c>
      <c r="Y23" t="s">
        <v>30</v>
      </c>
      <c r="Z23" t="s">
        <v>43</v>
      </c>
      <c r="AA23" t="s">
        <v>56</v>
      </c>
      <c r="AB23" t="s">
        <v>21</v>
      </c>
      <c r="AC23" t="s">
        <v>42</v>
      </c>
      <c r="AD23" t="s">
        <v>38</v>
      </c>
      <c r="AE23" t="s">
        <v>79</v>
      </c>
      <c r="AF23" t="s">
        <v>54</v>
      </c>
      <c r="AG23" t="s">
        <v>49</v>
      </c>
      <c r="AH23" t="s">
        <v>20</v>
      </c>
      <c r="AI23" t="s">
        <v>32</v>
      </c>
      <c r="AJ23" t="s">
        <v>26</v>
      </c>
      <c r="AK23" t="s">
        <v>55</v>
      </c>
      <c r="AL23" t="s">
        <v>61</v>
      </c>
      <c r="AM23" t="s">
        <v>57</v>
      </c>
      <c r="AN23" t="s">
        <v>59</v>
      </c>
      <c r="AO23" t="s">
        <v>58</v>
      </c>
      <c r="AP23" t="s">
        <v>76</v>
      </c>
      <c r="AQ23" t="s">
        <v>78</v>
      </c>
      <c r="AR23" t="s">
        <v>24</v>
      </c>
      <c r="AS23" t="s">
        <v>77</v>
      </c>
      <c r="AT23" t="s">
        <v>72</v>
      </c>
      <c r="AU23" t="s">
        <v>36</v>
      </c>
      <c r="AV23" t="s">
        <v>39</v>
      </c>
      <c r="AW23" t="s">
        <v>41</v>
      </c>
      <c r="AX23" t="s">
        <v>44</v>
      </c>
      <c r="AY23" t="s">
        <v>47</v>
      </c>
      <c r="AZ23" t="s">
        <v>52</v>
      </c>
      <c r="BA23" t="s">
        <v>23</v>
      </c>
      <c r="BB23" t="s">
        <v>28</v>
      </c>
      <c r="BC23" t="s">
        <v>34</v>
      </c>
      <c r="BD23" t="s">
        <v>62</v>
      </c>
      <c r="BE23" t="s">
        <v>27</v>
      </c>
      <c r="BF23" t="s">
        <v>35</v>
      </c>
      <c r="BG23" t="s">
        <v>53</v>
      </c>
      <c r="BH23" t="s">
        <v>31</v>
      </c>
      <c r="BI23" t="s">
        <v>25</v>
      </c>
      <c r="BJ23" t="s">
        <v>46</v>
      </c>
      <c r="BK23" t="s">
        <v>37</v>
      </c>
      <c r="BL23" t="s">
        <v>68</v>
      </c>
      <c r="BM23" t="s">
        <v>71</v>
      </c>
      <c r="BN23" t="s">
        <v>74</v>
      </c>
      <c r="BO23" t="s">
        <v>73</v>
      </c>
      <c r="BP23" t="s">
        <v>75</v>
      </c>
      <c r="BQ23" t="s">
        <v>65</v>
      </c>
      <c r="BR23" t="s">
        <v>48</v>
      </c>
      <c r="BS23" t="s">
        <v>64</v>
      </c>
      <c r="BT23" t="s">
        <v>60</v>
      </c>
      <c r="BU23" t="s">
        <v>50</v>
      </c>
      <c r="BV23" t="s">
        <v>40</v>
      </c>
      <c r="BW23" t="s">
        <v>51</v>
      </c>
      <c r="BX23" t="s">
        <v>67</v>
      </c>
      <c r="BY23" t="s">
        <v>70</v>
      </c>
      <c r="BZ23" t="s">
        <v>66</v>
      </c>
      <c r="CA23" t="s">
        <v>69</v>
      </c>
      <c r="CB23" t="s">
        <v>63</v>
      </c>
      <c r="CC23" t="s">
        <v>45</v>
      </c>
    </row>
    <row r="24" spans="1:86" x14ac:dyDescent="0.25">
      <c r="A24" t="s">
        <v>104</v>
      </c>
      <c r="B24" t="s">
        <v>88</v>
      </c>
      <c r="C24" t="str">
        <f t="shared" si="8"/>
        <v>https://codepen.io/coder728391/pen/mMZOxB!</v>
      </c>
      <c r="D24" t="s">
        <v>17</v>
      </c>
      <c r="E24">
        <v>1</v>
      </c>
      <c r="F24" t="str">
        <f t="shared" si="9"/>
        <v>https://www.enil.no/othello!1</v>
      </c>
      <c r="G24">
        <v>14</v>
      </c>
      <c r="H24">
        <v>50</v>
      </c>
      <c r="I24" cm="1">
        <f t="array" aca="1" ref="I24" ca="1">MAX(ROW($C$1:INDIRECT("$C"&amp;(ROW()-1)))*($C24=$C$1:INDIRECT("$C"&amp;(ROW()-1))),ROW($F$1:INDIRECT("$F"&amp;(ROW()-1)))*($C24=$F$1:INDIRECT("$F"&amp;(ROW()-1))))</f>
        <v>23</v>
      </c>
      <c r="J24" cm="1">
        <f t="array" aca="1" ref="J24" ca="1">MAX(ROW($C$1:INDIRECT("$C"&amp;(ROW()-1)))*($F24=$C$1:INDIRECT("$C"&amp;(ROW()-1))),ROW($F$1:INDIRECT("$F"&amp;(ROW()-1)))*($F24=$F$1:INDIRECT("$F"&amp;(ROW()-1))))</f>
        <v>23</v>
      </c>
      <c r="K24" s="2" cm="1">
        <f t="array" aca="1" ref="K24" ca="1">IF($I24&gt;0,IF(INDEX($C:$C,$I24)=$C24,INDEX($S:$S,$I24),INDEX($T:$T,$I24)),1000)</f>
        <v>978.42152145777561</v>
      </c>
      <c r="L24" s="2" cm="1">
        <f t="array" aca="1" ref="L24" ca="1">IF($J24&gt;0,IF(INDEX($C:$C,$J24)=$F24,INDEX($S:$S,$J24),INDEX($T:$T,$J24)),1000)</f>
        <v>1127.8711061181136</v>
      </c>
      <c r="M24">
        <f t="shared" ca="1" si="0"/>
        <v>279.28898238586856</v>
      </c>
      <c r="N24">
        <f t="shared" ca="1" si="1"/>
        <v>660.20341324057381</v>
      </c>
      <c r="O24">
        <f t="shared" ca="1" si="2"/>
        <v>0.29727646938498314</v>
      </c>
      <c r="P24">
        <f t="shared" ca="1" si="3"/>
        <v>0.7027235306150168</v>
      </c>
      <c r="Q24">
        <f t="shared" si="4"/>
        <v>0</v>
      </c>
      <c r="R24">
        <f t="shared" si="5"/>
        <v>1</v>
      </c>
      <c r="S24" s="2">
        <f t="shared" ca="1" si="6"/>
        <v>968.90867443745617</v>
      </c>
      <c r="T24" s="2">
        <f t="shared" ca="1" si="7"/>
        <v>1137.3839531384331</v>
      </c>
      <c r="V24" t="s">
        <v>93</v>
      </c>
      <c r="W24" t="s">
        <v>30</v>
      </c>
      <c r="X24" t="s">
        <v>20</v>
      </c>
      <c r="Y24" t="s">
        <v>79</v>
      </c>
      <c r="Z24" t="s">
        <v>31</v>
      </c>
      <c r="AA24" t="s">
        <v>32</v>
      </c>
      <c r="AB24" t="s">
        <v>77</v>
      </c>
      <c r="AC24" t="s">
        <v>43</v>
      </c>
      <c r="AD24" t="s">
        <v>29</v>
      </c>
      <c r="AE24" t="s">
        <v>76</v>
      </c>
      <c r="AF24" t="s">
        <v>73</v>
      </c>
      <c r="AG24" t="s">
        <v>72</v>
      </c>
      <c r="AH24" t="s">
        <v>38</v>
      </c>
      <c r="AI24" t="s">
        <v>75</v>
      </c>
      <c r="AJ24" t="s">
        <v>74</v>
      </c>
      <c r="AK24" t="s">
        <v>21</v>
      </c>
      <c r="AL24" t="s">
        <v>49</v>
      </c>
      <c r="AM24" t="s">
        <v>71</v>
      </c>
      <c r="AN24" t="s">
        <v>70</v>
      </c>
      <c r="AO24" t="s">
        <v>48</v>
      </c>
      <c r="AP24" t="s">
        <v>78</v>
      </c>
      <c r="AQ24" t="s">
        <v>22</v>
      </c>
      <c r="AR24" t="s">
        <v>23</v>
      </c>
      <c r="AS24" t="s">
        <v>26</v>
      </c>
      <c r="AT24" t="s">
        <v>28</v>
      </c>
      <c r="AU24" t="s">
        <v>27</v>
      </c>
      <c r="AV24" t="s">
        <v>34</v>
      </c>
      <c r="AW24" t="s">
        <v>62</v>
      </c>
      <c r="AX24" t="s">
        <v>54</v>
      </c>
      <c r="AY24" t="s">
        <v>55</v>
      </c>
      <c r="AZ24" t="s">
        <v>61</v>
      </c>
      <c r="BA24" t="s">
        <v>57</v>
      </c>
      <c r="BB24" t="s">
        <v>56</v>
      </c>
      <c r="BC24" t="s">
        <v>60</v>
      </c>
      <c r="BD24" t="s">
        <v>58</v>
      </c>
      <c r="BE24" t="s">
        <v>59</v>
      </c>
      <c r="BF24" t="s">
        <v>25</v>
      </c>
      <c r="BG24" t="s">
        <v>63</v>
      </c>
      <c r="BH24" t="s">
        <v>42</v>
      </c>
      <c r="BI24" t="s">
        <v>24</v>
      </c>
      <c r="BJ24" t="s">
        <v>47</v>
      </c>
      <c r="BK24" t="s">
        <v>44</v>
      </c>
      <c r="BL24" t="s">
        <v>41</v>
      </c>
      <c r="BM24" t="s">
        <v>39</v>
      </c>
      <c r="BN24" t="s">
        <v>36</v>
      </c>
      <c r="BO24" t="s">
        <v>52</v>
      </c>
      <c r="BP24" t="s">
        <v>46</v>
      </c>
      <c r="BQ24" t="s">
        <v>64</v>
      </c>
      <c r="BR24" t="s">
        <v>67</v>
      </c>
      <c r="BS24" t="s">
        <v>65</v>
      </c>
      <c r="BT24" t="s">
        <v>66</v>
      </c>
      <c r="BU24" t="s">
        <v>68</v>
      </c>
      <c r="BV24" t="s">
        <v>50</v>
      </c>
      <c r="BW24" t="s">
        <v>51</v>
      </c>
      <c r="BX24" t="s">
        <v>53</v>
      </c>
      <c r="BY24" t="s">
        <v>69</v>
      </c>
      <c r="BZ24" t="s">
        <v>87</v>
      </c>
      <c r="CA24" t="s">
        <v>35</v>
      </c>
      <c r="CB24" t="s">
        <v>87</v>
      </c>
      <c r="CC24" t="s">
        <v>37</v>
      </c>
      <c r="CD24" t="s">
        <v>40</v>
      </c>
      <c r="CE24" t="s">
        <v>45</v>
      </c>
    </row>
    <row r="25" spans="1:86" x14ac:dyDescent="0.25">
      <c r="A25" t="s">
        <v>17</v>
      </c>
      <c r="B25">
        <v>1</v>
      </c>
      <c r="C25" t="str">
        <f t="shared" si="8"/>
        <v>https://www.enil.no/othello!1</v>
      </c>
      <c r="D25" t="s">
        <v>105</v>
      </c>
      <c r="E25" t="s">
        <v>88</v>
      </c>
      <c r="F25" t="str">
        <f t="shared" si="9"/>
        <v>https://kach92.github.io/Reversi/!</v>
      </c>
      <c r="G25">
        <v>54</v>
      </c>
      <c r="H25">
        <v>10</v>
      </c>
      <c r="I25" cm="1">
        <f t="array" aca="1" ref="I25" ca="1">MAX(ROW($C$1:INDIRECT("$C"&amp;(ROW()-1)))*($C25=$C$1:INDIRECT("$C"&amp;(ROW()-1))),ROW($F$1:INDIRECT("$F"&amp;(ROW()-1)))*($C25=$F$1:INDIRECT("$F"&amp;(ROW()-1))))</f>
        <v>24</v>
      </c>
      <c r="J25" cm="1">
        <f t="array" aca="1" ref="J25" ca="1">MAX(ROW($C$1:INDIRECT("$C"&amp;(ROW()-1)))*($F25=$C$1:INDIRECT("$C"&amp;(ROW()-1))),ROW($F$1:INDIRECT("$F"&amp;(ROW()-1)))*($F25=$F$1:INDIRECT("$F"&amp;(ROW()-1))))</f>
        <v>0</v>
      </c>
      <c r="K25" s="2" cm="1">
        <f t="array" aca="1" ref="K25" ca="1">IF($I25&gt;0,IF(INDEX($C:$C,$I25)=$C25,INDEX($S:$S,$I25),INDEX($T:$T,$I25)),1000)</f>
        <v>1137.3839531384331</v>
      </c>
      <c r="L25" s="2" cm="1">
        <f t="array" aca="1" ref="L25" ca="1">IF($J25&gt;0,IF(INDEX($C:$C,$J25)=$F25,INDEX($S:$S,$J25),INDEX($T:$T,$J25)),1000)</f>
        <v>1000</v>
      </c>
      <c r="M25">
        <f t="shared" ca="1" si="0"/>
        <v>697.36457613642972</v>
      </c>
      <c r="N25">
        <f t="shared" ca="1" si="1"/>
        <v>316.22776601683825</v>
      </c>
      <c r="O25">
        <f t="shared" ca="1" si="2"/>
        <v>0.68801286980419929</v>
      </c>
      <c r="P25">
        <f t="shared" ca="1" si="3"/>
        <v>0.31198713019580077</v>
      </c>
      <c r="Q25">
        <f t="shared" si="4"/>
        <v>1</v>
      </c>
      <c r="R25">
        <f t="shared" si="5"/>
        <v>0</v>
      </c>
      <c r="S25" s="2">
        <f t="shared" ca="1" si="6"/>
        <v>1147.3675413046988</v>
      </c>
      <c r="T25" s="2">
        <f t="shared" ca="1" si="7"/>
        <v>990.01641183373442</v>
      </c>
      <c r="V25" t="s">
        <v>93</v>
      </c>
      <c r="W25" t="s">
        <v>30</v>
      </c>
      <c r="X25" t="s">
        <v>77</v>
      </c>
      <c r="Y25" t="s">
        <v>56</v>
      </c>
      <c r="Z25" t="s">
        <v>29</v>
      </c>
      <c r="AA25" t="s">
        <v>54</v>
      </c>
      <c r="AB25" t="s">
        <v>55</v>
      </c>
      <c r="AC25" t="s">
        <v>38</v>
      </c>
      <c r="AD25" t="s">
        <v>57</v>
      </c>
      <c r="AE25" t="s">
        <v>60</v>
      </c>
      <c r="AF25" t="s">
        <v>43</v>
      </c>
      <c r="AG25" t="s">
        <v>78</v>
      </c>
      <c r="AH25" t="s">
        <v>58</v>
      </c>
      <c r="AI25" t="s">
        <v>62</v>
      </c>
      <c r="AJ25" t="s">
        <v>32</v>
      </c>
      <c r="AK25" t="s">
        <v>73</v>
      </c>
      <c r="AL25" t="s">
        <v>61</v>
      </c>
      <c r="AM25" t="s">
        <v>50</v>
      </c>
      <c r="AN25" t="s">
        <v>51</v>
      </c>
      <c r="AO25" t="s">
        <v>87</v>
      </c>
      <c r="AP25" t="s">
        <v>76</v>
      </c>
      <c r="AQ25" t="s">
        <v>72</v>
      </c>
      <c r="AR25" t="s">
        <v>53</v>
      </c>
      <c r="AS25" t="s">
        <v>87</v>
      </c>
      <c r="AT25" t="s">
        <v>42</v>
      </c>
      <c r="AU25" t="s">
        <v>25</v>
      </c>
      <c r="AV25" t="s">
        <v>22</v>
      </c>
      <c r="AW25" t="s">
        <v>49</v>
      </c>
      <c r="AX25" t="s">
        <v>21</v>
      </c>
      <c r="AY25" t="s">
        <v>79</v>
      </c>
      <c r="AZ25" t="s">
        <v>59</v>
      </c>
      <c r="BA25" t="s">
        <v>87</v>
      </c>
      <c r="BB25" t="s">
        <v>24</v>
      </c>
      <c r="BC25" t="s">
        <v>20</v>
      </c>
      <c r="BD25" t="s">
        <v>63</v>
      </c>
      <c r="BE25" t="s">
        <v>41</v>
      </c>
      <c r="BF25" t="s">
        <v>44</v>
      </c>
      <c r="BG25" t="s">
        <v>47</v>
      </c>
      <c r="BH25" t="s">
        <v>35</v>
      </c>
      <c r="BI25" t="s">
        <v>46</v>
      </c>
      <c r="BJ25" t="s">
        <v>23</v>
      </c>
      <c r="BK25" t="s">
        <v>28</v>
      </c>
      <c r="BL25" t="s">
        <v>27</v>
      </c>
      <c r="BM25" t="s">
        <v>87</v>
      </c>
      <c r="BN25" t="s">
        <v>26</v>
      </c>
      <c r="BO25" t="s">
        <v>31</v>
      </c>
      <c r="BP25" t="s">
        <v>39</v>
      </c>
      <c r="BQ25" t="s">
        <v>36</v>
      </c>
      <c r="BR25" t="s">
        <v>67</v>
      </c>
      <c r="BS25" t="s">
        <v>64</v>
      </c>
      <c r="BT25" t="s">
        <v>34</v>
      </c>
      <c r="BU25" t="s">
        <v>40</v>
      </c>
      <c r="BV25" t="s">
        <v>48</v>
      </c>
      <c r="BW25" t="s">
        <v>70</v>
      </c>
      <c r="BX25" t="s">
        <v>71</v>
      </c>
      <c r="BY25" t="s">
        <v>66</v>
      </c>
      <c r="BZ25" t="s">
        <v>74</v>
      </c>
      <c r="CA25" t="s">
        <v>75</v>
      </c>
      <c r="CB25" t="s">
        <v>45</v>
      </c>
      <c r="CC25" t="s">
        <v>37</v>
      </c>
      <c r="CD25" t="s">
        <v>65</v>
      </c>
      <c r="CE25" t="s">
        <v>68</v>
      </c>
      <c r="CF25" t="s">
        <v>69</v>
      </c>
      <c r="CG25" t="s">
        <v>87</v>
      </c>
      <c r="CH25" t="s">
        <v>52</v>
      </c>
    </row>
    <row r="26" spans="1:86" x14ac:dyDescent="0.25">
      <c r="A26" t="s">
        <v>17</v>
      </c>
      <c r="B26">
        <v>1</v>
      </c>
      <c r="C26" t="str">
        <f t="shared" si="8"/>
        <v>https://www.enil.no/othello!1</v>
      </c>
      <c r="D26" t="s">
        <v>105</v>
      </c>
      <c r="E26" t="s">
        <v>88</v>
      </c>
      <c r="F26" t="str">
        <f t="shared" si="9"/>
        <v>https://kach92.github.io/Reversi/!</v>
      </c>
      <c r="G26">
        <v>57</v>
      </c>
      <c r="H26">
        <v>6</v>
      </c>
      <c r="I26" cm="1">
        <f t="array" aca="1" ref="I26" ca="1">MAX(ROW($C$1:INDIRECT("$C"&amp;(ROW()-1)))*($C26=$C$1:INDIRECT("$C"&amp;(ROW()-1))),ROW($F$1:INDIRECT("$F"&amp;(ROW()-1)))*($C26=$F$1:INDIRECT("$F"&amp;(ROW()-1))))</f>
        <v>25</v>
      </c>
      <c r="J26" cm="1">
        <f t="array" aca="1" ref="J26" ca="1">MAX(ROW($C$1:INDIRECT("$C"&amp;(ROW()-1)))*($F26=$C$1:INDIRECT("$C"&amp;(ROW()-1))),ROW($F$1:INDIRECT("$F"&amp;(ROW()-1)))*($F26=$F$1:INDIRECT("$F"&amp;(ROW()-1))))</f>
        <v>25</v>
      </c>
      <c r="K26" s="2" cm="1">
        <f t="array" aca="1" ref="K26" ca="1">IF($I26&gt;0,IF(INDEX($C:$C,$I26)=$C26,INDEX($S:$S,$I26),INDEX($T:$T,$I26)),1000)</f>
        <v>1147.3675413046988</v>
      </c>
      <c r="L26" s="2" cm="1">
        <f t="array" aca="1" ref="L26" ca="1">IF($J26&gt;0,IF(INDEX($C:$C,$J26)=$F26,INDEX($S:$S,$J26),INDEX($T:$T,$J26)),1000)</f>
        <v>990.01641183373442</v>
      </c>
      <c r="M26">
        <f t="shared" ca="1" si="0"/>
        <v>738.6162416713637</v>
      </c>
      <c r="N26">
        <f t="shared" ca="1" si="1"/>
        <v>298.56646736049169</v>
      </c>
      <c r="O26">
        <f t="shared" ca="1" si="2"/>
        <v>0.71213705670123961</v>
      </c>
      <c r="P26">
        <f t="shared" ca="1" si="3"/>
        <v>0.28786294329876039</v>
      </c>
      <c r="Q26">
        <f t="shared" si="4"/>
        <v>1</v>
      </c>
      <c r="R26">
        <f t="shared" si="5"/>
        <v>0</v>
      </c>
      <c r="S26" s="2">
        <f t="shared" ca="1" si="6"/>
        <v>1156.5791554902592</v>
      </c>
      <c r="T26" s="2">
        <f t="shared" ca="1" si="7"/>
        <v>980.80479764817414</v>
      </c>
      <c r="V26" t="s">
        <v>92</v>
      </c>
      <c r="W26" t="s">
        <v>38</v>
      </c>
      <c r="X26" t="s">
        <v>79</v>
      </c>
      <c r="Y26" t="s">
        <v>30</v>
      </c>
      <c r="Z26" t="s">
        <v>33</v>
      </c>
      <c r="AA26" t="s">
        <v>26</v>
      </c>
      <c r="AB26" t="s">
        <v>78</v>
      </c>
      <c r="AC26" t="s">
        <v>29</v>
      </c>
      <c r="AD26" t="s">
        <v>32</v>
      </c>
      <c r="AE26" t="s">
        <v>22</v>
      </c>
      <c r="AF26" t="s">
        <v>56</v>
      </c>
      <c r="AG26" t="s">
        <v>67</v>
      </c>
      <c r="AH26" t="s">
        <v>65</v>
      </c>
      <c r="AI26" t="s">
        <v>62</v>
      </c>
      <c r="AJ26" t="s">
        <v>23</v>
      </c>
      <c r="AK26" t="s">
        <v>28</v>
      </c>
      <c r="AL26" t="s">
        <v>20</v>
      </c>
      <c r="AM26" t="s">
        <v>54</v>
      </c>
      <c r="AN26" t="s">
        <v>42</v>
      </c>
      <c r="AO26" t="s">
        <v>46</v>
      </c>
      <c r="AP26" t="s">
        <v>58</v>
      </c>
      <c r="AQ26" t="s">
        <v>59</v>
      </c>
      <c r="AR26" t="s">
        <v>63</v>
      </c>
      <c r="AS26" t="s">
        <v>25</v>
      </c>
      <c r="AT26" t="s">
        <v>21</v>
      </c>
      <c r="AU26" t="s">
        <v>77</v>
      </c>
      <c r="AV26" t="s">
        <v>31</v>
      </c>
      <c r="AW26" t="s">
        <v>27</v>
      </c>
      <c r="AX26" t="s">
        <v>37</v>
      </c>
      <c r="AY26" t="s">
        <v>34</v>
      </c>
      <c r="AZ26" t="s">
        <v>35</v>
      </c>
      <c r="BA26" t="s">
        <v>66</v>
      </c>
      <c r="BB26" t="s">
        <v>69</v>
      </c>
      <c r="BC26" t="s">
        <v>48</v>
      </c>
      <c r="BD26" t="s">
        <v>49</v>
      </c>
      <c r="BE26" t="s">
        <v>53</v>
      </c>
      <c r="BF26" t="s">
        <v>51</v>
      </c>
      <c r="BG26" t="s">
        <v>64</v>
      </c>
      <c r="BH26" t="s">
        <v>50</v>
      </c>
      <c r="BI26" t="s">
        <v>60</v>
      </c>
      <c r="BJ26" t="s">
        <v>61</v>
      </c>
      <c r="BK26" t="s">
        <v>70</v>
      </c>
      <c r="BL26" t="s">
        <v>55</v>
      </c>
      <c r="BM26" t="s">
        <v>87</v>
      </c>
      <c r="BN26" t="s">
        <v>57</v>
      </c>
      <c r="BO26" t="s">
        <v>87</v>
      </c>
      <c r="BP26" t="s">
        <v>76</v>
      </c>
      <c r="BQ26" t="s">
        <v>72</v>
      </c>
      <c r="BR26" t="s">
        <v>68</v>
      </c>
      <c r="BS26" t="s">
        <v>73</v>
      </c>
      <c r="BT26" t="s">
        <v>75</v>
      </c>
      <c r="BU26" t="s">
        <v>74</v>
      </c>
      <c r="BV26" t="s">
        <v>71</v>
      </c>
      <c r="BW26" t="s">
        <v>87</v>
      </c>
      <c r="BX26" t="s">
        <v>39</v>
      </c>
      <c r="BY26" t="s">
        <v>24</v>
      </c>
      <c r="BZ26" t="s">
        <v>36</v>
      </c>
      <c r="CA26" t="s">
        <v>44</v>
      </c>
      <c r="CB26" t="s">
        <v>52</v>
      </c>
      <c r="CC26" t="s">
        <v>47</v>
      </c>
      <c r="CD26" t="s">
        <v>41</v>
      </c>
      <c r="CE26" t="s">
        <v>87</v>
      </c>
      <c r="CF26" t="s">
        <v>40</v>
      </c>
    </row>
    <row r="27" spans="1:86" x14ac:dyDescent="0.25">
      <c r="A27" t="s">
        <v>17</v>
      </c>
      <c r="B27">
        <v>1</v>
      </c>
      <c r="C27" t="str">
        <f t="shared" si="8"/>
        <v>https://www.enil.no/othello!1</v>
      </c>
      <c r="D27" t="s">
        <v>105</v>
      </c>
      <c r="E27" t="s">
        <v>88</v>
      </c>
      <c r="F27" t="str">
        <f t="shared" si="9"/>
        <v>https://kach92.github.io/Reversi/!</v>
      </c>
      <c r="G27">
        <v>49</v>
      </c>
      <c r="H27">
        <v>15</v>
      </c>
      <c r="I27" cm="1">
        <f t="array" aca="1" ref="I27" ca="1">MAX(ROW($C$1:INDIRECT("$C"&amp;(ROW()-1)))*($C27=$C$1:INDIRECT("$C"&amp;(ROW()-1))),ROW($F$1:INDIRECT("$F"&amp;(ROW()-1)))*($C27=$F$1:INDIRECT("$F"&amp;(ROW()-1))))</f>
        <v>26</v>
      </c>
      <c r="J27" cm="1">
        <f t="array" aca="1" ref="J27" ca="1">MAX(ROW($C$1:INDIRECT("$C"&amp;(ROW()-1)))*($F27=$C$1:INDIRECT("$C"&amp;(ROW()-1))),ROW($F$1:INDIRECT("$F"&amp;(ROW()-1)))*($F27=$F$1:INDIRECT("$F"&amp;(ROW()-1))))</f>
        <v>26</v>
      </c>
      <c r="K27" s="2" cm="1">
        <f t="array" aca="1" ref="K27" ca="1">IF($I27&gt;0,IF(INDEX($C:$C,$I27)=$C27,INDEX($S:$S,$I27),INDEX($T:$T,$I27)),1000)</f>
        <v>1156.5791554902592</v>
      </c>
      <c r="L27" s="2" cm="1">
        <f t="array" aca="1" ref="L27" ca="1">IF($J27&gt;0,IF(INDEX($C:$C,$J27)=$F27,INDEX($S:$S,$J27),INDEX($T:$T,$J27)),1000)</f>
        <v>980.80479764817414</v>
      </c>
      <c r="M27">
        <f t="shared" ca="1" si="0"/>
        <v>778.83935551122852</v>
      </c>
      <c r="N27">
        <f t="shared" ca="1" si="1"/>
        <v>283.14701927992559</v>
      </c>
      <c r="O27">
        <f t="shared" ca="1" si="2"/>
        <v>0.73337980034291106</v>
      </c>
      <c r="P27">
        <f t="shared" ca="1" si="3"/>
        <v>0.26662019965708894</v>
      </c>
      <c r="Q27">
        <f t="shared" si="4"/>
        <v>1</v>
      </c>
      <c r="R27">
        <f t="shared" si="5"/>
        <v>0</v>
      </c>
      <c r="S27" s="2">
        <f t="shared" ca="1" si="6"/>
        <v>1165.1110018792861</v>
      </c>
      <c r="T27" s="2">
        <f t="shared" ca="1" si="7"/>
        <v>972.27295125914725</v>
      </c>
      <c r="V27" t="s">
        <v>92</v>
      </c>
      <c r="W27" t="s">
        <v>29</v>
      </c>
      <c r="X27" t="s">
        <v>32</v>
      </c>
      <c r="Y27" t="s">
        <v>30</v>
      </c>
      <c r="Z27" t="s">
        <v>21</v>
      </c>
      <c r="AA27" t="s">
        <v>24</v>
      </c>
      <c r="AB27" t="s">
        <v>22</v>
      </c>
      <c r="AC27" t="s">
        <v>48</v>
      </c>
      <c r="AD27" t="s">
        <v>78</v>
      </c>
      <c r="AE27" t="s">
        <v>23</v>
      </c>
      <c r="AF27" t="s">
        <v>46</v>
      </c>
      <c r="AG27" t="s">
        <v>52</v>
      </c>
      <c r="AH27" t="s">
        <v>79</v>
      </c>
      <c r="AI27" t="s">
        <v>26</v>
      </c>
      <c r="AJ27" t="s">
        <v>20</v>
      </c>
      <c r="AK27" t="s">
        <v>55</v>
      </c>
      <c r="AL27" t="s">
        <v>38</v>
      </c>
      <c r="AM27" t="s">
        <v>72</v>
      </c>
      <c r="AN27" t="s">
        <v>27</v>
      </c>
      <c r="AO27" t="s">
        <v>67</v>
      </c>
      <c r="AP27" t="s">
        <v>33</v>
      </c>
      <c r="AQ27" t="s">
        <v>56</v>
      </c>
      <c r="AR27" t="s">
        <v>65</v>
      </c>
      <c r="AS27" t="s">
        <v>36</v>
      </c>
      <c r="AT27" t="s">
        <v>74</v>
      </c>
      <c r="AU27" t="s">
        <v>42</v>
      </c>
      <c r="AV27" t="s">
        <v>76</v>
      </c>
      <c r="AW27" t="s">
        <v>73</v>
      </c>
      <c r="AX27" t="s">
        <v>39</v>
      </c>
      <c r="AY27" t="s">
        <v>71</v>
      </c>
      <c r="AZ27" t="s">
        <v>75</v>
      </c>
      <c r="BA27" t="s">
        <v>77</v>
      </c>
      <c r="BB27" t="s">
        <v>68</v>
      </c>
      <c r="BC27" t="s">
        <v>31</v>
      </c>
      <c r="BD27" t="s">
        <v>25</v>
      </c>
      <c r="BE27" t="s">
        <v>41</v>
      </c>
      <c r="BF27" t="s">
        <v>70</v>
      </c>
      <c r="BG27" t="s">
        <v>64</v>
      </c>
      <c r="BH27" t="s">
        <v>47</v>
      </c>
      <c r="BI27" t="s">
        <v>44</v>
      </c>
      <c r="BJ27" t="s">
        <v>45</v>
      </c>
      <c r="BK27" t="s">
        <v>87</v>
      </c>
      <c r="BL27" t="s">
        <v>40</v>
      </c>
      <c r="BM27" t="s">
        <v>87</v>
      </c>
      <c r="BN27" t="s">
        <v>34</v>
      </c>
      <c r="BO27" t="s">
        <v>37</v>
      </c>
      <c r="BP27" t="s">
        <v>28</v>
      </c>
      <c r="BQ27" t="s">
        <v>35</v>
      </c>
      <c r="BR27" t="s">
        <v>66</v>
      </c>
      <c r="BS27" t="s">
        <v>63</v>
      </c>
      <c r="BT27" t="s">
        <v>57</v>
      </c>
      <c r="BU27" t="s">
        <v>59</v>
      </c>
      <c r="BV27" t="s">
        <v>61</v>
      </c>
      <c r="BW27" t="s">
        <v>50</v>
      </c>
      <c r="BX27" t="s">
        <v>51</v>
      </c>
      <c r="BY27" t="s">
        <v>49</v>
      </c>
      <c r="BZ27" t="s">
        <v>69</v>
      </c>
      <c r="CA27" t="s">
        <v>60</v>
      </c>
      <c r="CB27" t="s">
        <v>58</v>
      </c>
      <c r="CC27" t="s">
        <v>54</v>
      </c>
      <c r="CD27" t="s">
        <v>53</v>
      </c>
      <c r="CE27" t="s">
        <v>62</v>
      </c>
    </row>
    <row r="28" spans="1:86" x14ac:dyDescent="0.25">
      <c r="A28" t="s">
        <v>17</v>
      </c>
      <c r="B28">
        <v>1</v>
      </c>
      <c r="C28" t="str">
        <f t="shared" si="8"/>
        <v>https://www.enil.no/othello!1</v>
      </c>
      <c r="D28" t="s">
        <v>106</v>
      </c>
      <c r="E28" t="s">
        <v>88</v>
      </c>
      <c r="F28" t="str">
        <f t="shared" si="9"/>
        <v>https://www.archimedes-lab.org/game_othello/othello.html!</v>
      </c>
      <c r="G28">
        <v>37</v>
      </c>
      <c r="H28">
        <v>27</v>
      </c>
      <c r="I28" cm="1">
        <f t="array" aca="1" ref="I28" ca="1">MAX(ROW($C$1:INDIRECT("$C"&amp;(ROW()-1)))*($C28=$C$1:INDIRECT("$C"&amp;(ROW()-1))),ROW($F$1:INDIRECT("$F"&amp;(ROW()-1)))*($C28=$F$1:INDIRECT("$F"&amp;(ROW()-1))))</f>
        <v>27</v>
      </c>
      <c r="J28" cm="1">
        <f t="array" aca="1" ref="J28" ca="1">MAX(ROW($C$1:INDIRECT("$C"&amp;(ROW()-1)))*($F28=$C$1:INDIRECT("$C"&amp;(ROW()-1))),ROW($F$1:INDIRECT("$F"&amp;(ROW()-1)))*($F28=$F$1:INDIRECT("$F"&amp;(ROW()-1))))</f>
        <v>0</v>
      </c>
      <c r="K28" s="2" cm="1">
        <f t="array" aca="1" ref="K28" ca="1">IF($I28&gt;0,IF(INDEX($C:$C,$I28)=$C28,INDEX($S:$S,$I28),INDEX($T:$T,$I28)),1000)</f>
        <v>1165.1110018792861</v>
      </c>
      <c r="L28" s="2" cm="1">
        <f t="array" aca="1" ref="L28" ca="1">IF($J28&gt;0,IF(INDEX($C:$C,$J28)=$F28,INDEX($S:$S,$J28),INDEX($T:$T,$J28)),1000)</f>
        <v>1000</v>
      </c>
      <c r="M28">
        <f t="shared" ca="1" si="0"/>
        <v>818.04558425771086</v>
      </c>
      <c r="N28">
        <f t="shared" ca="1" si="1"/>
        <v>316.22776601683825</v>
      </c>
      <c r="O28">
        <f t="shared" ca="1" si="2"/>
        <v>0.72120673915128497</v>
      </c>
      <c r="P28">
        <f t="shared" ca="1" si="3"/>
        <v>0.27879326084871497</v>
      </c>
      <c r="Q28">
        <f t="shared" si="4"/>
        <v>1</v>
      </c>
      <c r="R28">
        <f t="shared" si="5"/>
        <v>0</v>
      </c>
      <c r="S28" s="2">
        <f t="shared" ca="1" si="6"/>
        <v>1174.0323862264449</v>
      </c>
      <c r="T28" s="2">
        <f t="shared" ca="1" si="7"/>
        <v>991.07861565284111</v>
      </c>
      <c r="V28" t="s">
        <v>19</v>
      </c>
      <c r="W28" t="s">
        <v>20</v>
      </c>
      <c r="X28" t="s">
        <v>46</v>
      </c>
      <c r="Y28" t="s">
        <v>29</v>
      </c>
      <c r="Z28" t="s">
        <v>33</v>
      </c>
      <c r="AA28" t="s">
        <v>38</v>
      </c>
      <c r="AB28" t="s">
        <v>62</v>
      </c>
      <c r="AC28" t="s">
        <v>59</v>
      </c>
      <c r="AD28" t="s">
        <v>43</v>
      </c>
      <c r="AE28" t="s">
        <v>31</v>
      </c>
      <c r="AF28" t="s">
        <v>32</v>
      </c>
      <c r="AG28" t="s">
        <v>47</v>
      </c>
      <c r="AH28" t="s">
        <v>56</v>
      </c>
      <c r="AI28" t="s">
        <v>30</v>
      </c>
      <c r="AJ28" t="s">
        <v>42</v>
      </c>
      <c r="AK28" t="s">
        <v>21</v>
      </c>
      <c r="AL28" t="s">
        <v>78</v>
      </c>
      <c r="AM28" t="s">
        <v>36</v>
      </c>
      <c r="AN28" t="s">
        <v>25</v>
      </c>
      <c r="AO28" t="s">
        <v>39</v>
      </c>
      <c r="AP28" t="s">
        <v>41</v>
      </c>
      <c r="AQ28" t="s">
        <v>24</v>
      </c>
      <c r="AR28" t="s">
        <v>44</v>
      </c>
      <c r="AS28" t="s">
        <v>54</v>
      </c>
      <c r="AT28" t="s">
        <v>55</v>
      </c>
      <c r="AU28" t="s">
        <v>22</v>
      </c>
      <c r="AV28" t="s">
        <v>57</v>
      </c>
      <c r="AW28" t="s">
        <v>61</v>
      </c>
      <c r="AX28" t="s">
        <v>58</v>
      </c>
      <c r="AY28" t="s">
        <v>87</v>
      </c>
      <c r="AZ28" t="s">
        <v>26</v>
      </c>
      <c r="BA28" t="s">
        <v>34</v>
      </c>
      <c r="BB28" t="s">
        <v>28</v>
      </c>
      <c r="BC28" t="s">
        <v>27</v>
      </c>
      <c r="BD28" t="s">
        <v>37</v>
      </c>
      <c r="BE28" t="s">
        <v>23</v>
      </c>
      <c r="BF28" t="s">
        <v>49</v>
      </c>
      <c r="BG28" t="s">
        <v>35</v>
      </c>
      <c r="BH28" t="s">
        <v>53</v>
      </c>
      <c r="BI28" t="s">
        <v>40</v>
      </c>
      <c r="BJ28" t="s">
        <v>45</v>
      </c>
      <c r="BK28" t="s">
        <v>52</v>
      </c>
      <c r="BL28" t="s">
        <v>76</v>
      </c>
      <c r="BM28" t="s">
        <v>73</v>
      </c>
      <c r="BN28" t="s">
        <v>77</v>
      </c>
      <c r="BO28" t="s">
        <v>72</v>
      </c>
      <c r="BP28" t="s">
        <v>71</v>
      </c>
      <c r="BQ28" t="s">
        <v>75</v>
      </c>
      <c r="BR28" t="s">
        <v>48</v>
      </c>
      <c r="BS28" t="s">
        <v>74</v>
      </c>
      <c r="BT28" t="s">
        <v>68</v>
      </c>
      <c r="BU28" t="s">
        <v>64</v>
      </c>
      <c r="BV28" t="s">
        <v>65</v>
      </c>
      <c r="BW28" t="s">
        <v>70</v>
      </c>
      <c r="BX28" t="s">
        <v>67</v>
      </c>
      <c r="BY28" t="s">
        <v>66</v>
      </c>
      <c r="BZ28" t="s">
        <v>60</v>
      </c>
      <c r="CA28" t="s">
        <v>51</v>
      </c>
      <c r="CB28" t="s">
        <v>69</v>
      </c>
      <c r="CC28" t="s">
        <v>50</v>
      </c>
      <c r="CD28" t="s">
        <v>63</v>
      </c>
    </row>
    <row r="29" spans="1:86" x14ac:dyDescent="0.25">
      <c r="A29" t="s">
        <v>17</v>
      </c>
      <c r="B29">
        <v>1</v>
      </c>
      <c r="C29" t="str">
        <f t="shared" si="8"/>
        <v>https://www.enil.no/othello!1</v>
      </c>
      <c r="D29" t="s">
        <v>106</v>
      </c>
      <c r="E29" t="s">
        <v>88</v>
      </c>
      <c r="F29" t="str">
        <f t="shared" si="9"/>
        <v>https://www.archimedes-lab.org/game_othello/othello.html!</v>
      </c>
      <c r="G29">
        <v>42</v>
      </c>
      <c r="H29">
        <v>22</v>
      </c>
      <c r="I29" cm="1">
        <f t="array" aca="1" ref="I29" ca="1">MAX(ROW($C$1:INDIRECT("$C"&amp;(ROW()-1)))*($C29=$C$1:INDIRECT("$C"&amp;(ROW()-1))),ROW($F$1:INDIRECT("$F"&amp;(ROW()-1)))*($C29=$F$1:INDIRECT("$F"&amp;(ROW()-1))))</f>
        <v>28</v>
      </c>
      <c r="J29" cm="1">
        <f t="array" aca="1" ref="J29" ca="1">MAX(ROW($C$1:INDIRECT("$C"&amp;(ROW()-1)))*($F29=$C$1:INDIRECT("$C"&amp;(ROW()-1))),ROW($F$1:INDIRECT("$F"&amp;(ROW()-1)))*($F29=$F$1:INDIRECT("$F"&amp;(ROW()-1))))</f>
        <v>28</v>
      </c>
      <c r="K29" s="2" cm="1">
        <f t="array" aca="1" ref="K29" ca="1">IF($I29&gt;0,IF(INDEX($C:$C,$I29)=$C29,INDEX($S:$S,$I29),INDEX($T:$T,$I29)),1000)</f>
        <v>1174.0323862264449</v>
      </c>
      <c r="L29" s="2" cm="1">
        <f t="array" aca="1" ref="L29" ca="1">IF($J29&gt;0,IF(INDEX($C:$C,$J29)=$F29,INDEX($S:$S,$J29),INDEX($T:$T,$J29)),1000)</f>
        <v>991.07861565284111</v>
      </c>
      <c r="M29">
        <f t="shared" ca="1" si="0"/>
        <v>861.15428230408065</v>
      </c>
      <c r="N29">
        <f t="shared" ca="1" si="1"/>
        <v>300.3976557111406</v>
      </c>
      <c r="O29">
        <f t="shared" ca="1" si="2"/>
        <v>0.7413825022543209</v>
      </c>
      <c r="P29">
        <f t="shared" ca="1" si="3"/>
        <v>0.25861749774567899</v>
      </c>
      <c r="Q29">
        <f t="shared" si="4"/>
        <v>1</v>
      </c>
      <c r="R29">
        <f t="shared" si="5"/>
        <v>0</v>
      </c>
      <c r="S29" s="2">
        <f t="shared" ca="1" si="6"/>
        <v>1182.3081461543068</v>
      </c>
      <c r="T29" s="2">
        <f t="shared" ca="1" si="7"/>
        <v>982.80285572497939</v>
      </c>
      <c r="V29" t="s">
        <v>86</v>
      </c>
      <c r="W29" t="s">
        <v>20</v>
      </c>
      <c r="X29" t="s">
        <v>33</v>
      </c>
      <c r="Y29" t="s">
        <v>38</v>
      </c>
      <c r="Z29" t="s">
        <v>79</v>
      </c>
      <c r="AA29" t="s">
        <v>29</v>
      </c>
      <c r="AB29" t="s">
        <v>54</v>
      </c>
      <c r="AC29" t="s">
        <v>32</v>
      </c>
      <c r="AD29" t="s">
        <v>43</v>
      </c>
      <c r="AE29" t="s">
        <v>78</v>
      </c>
      <c r="AF29" t="s">
        <v>22</v>
      </c>
      <c r="AG29" t="s">
        <v>26</v>
      </c>
      <c r="AH29" t="s">
        <v>42</v>
      </c>
      <c r="AI29" t="s">
        <v>36</v>
      </c>
      <c r="AJ29" t="s">
        <v>25</v>
      </c>
      <c r="AK29" t="s">
        <v>39</v>
      </c>
      <c r="AL29" t="s">
        <v>55</v>
      </c>
      <c r="AM29" t="s">
        <v>61</v>
      </c>
      <c r="AN29" t="s">
        <v>24</v>
      </c>
      <c r="AO29" t="s">
        <v>72</v>
      </c>
      <c r="AP29" t="s">
        <v>30</v>
      </c>
      <c r="AQ29" t="s">
        <v>47</v>
      </c>
      <c r="AR29" t="s">
        <v>41</v>
      </c>
      <c r="AS29" t="s">
        <v>44</v>
      </c>
      <c r="AT29" t="s">
        <v>76</v>
      </c>
      <c r="AU29" t="s">
        <v>73</v>
      </c>
      <c r="AV29" t="s">
        <v>75</v>
      </c>
      <c r="AW29" t="s">
        <v>46</v>
      </c>
      <c r="AX29" t="s">
        <v>77</v>
      </c>
      <c r="AY29" t="s">
        <v>74</v>
      </c>
      <c r="AZ29" t="s">
        <v>57</v>
      </c>
      <c r="BA29" t="s">
        <v>56</v>
      </c>
      <c r="BB29" t="s">
        <v>60</v>
      </c>
      <c r="BC29" t="s">
        <v>67</v>
      </c>
      <c r="BD29" t="s">
        <v>71</v>
      </c>
      <c r="BE29" t="s">
        <v>48</v>
      </c>
      <c r="BF29" t="s">
        <v>68</v>
      </c>
      <c r="BG29" t="s">
        <v>50</v>
      </c>
      <c r="BH29" t="s">
        <v>31</v>
      </c>
      <c r="BI29" t="s">
        <v>34</v>
      </c>
      <c r="BJ29" t="s">
        <v>58</v>
      </c>
      <c r="BK29" t="s">
        <v>59</v>
      </c>
      <c r="BL29" t="s">
        <v>63</v>
      </c>
      <c r="BM29" t="s">
        <v>62</v>
      </c>
      <c r="BN29" t="s">
        <v>23</v>
      </c>
      <c r="BO29" t="s">
        <v>35</v>
      </c>
      <c r="BP29" t="s">
        <v>65</v>
      </c>
      <c r="BQ29" t="s">
        <v>49</v>
      </c>
      <c r="BR29" t="s">
        <v>51</v>
      </c>
      <c r="BS29" t="s">
        <v>64</v>
      </c>
      <c r="BT29" t="s">
        <v>70</v>
      </c>
      <c r="BU29" t="s">
        <v>66</v>
      </c>
      <c r="BV29" t="s">
        <v>69</v>
      </c>
      <c r="BW29" t="s">
        <v>53</v>
      </c>
      <c r="BX29" t="s">
        <v>52</v>
      </c>
      <c r="BY29" t="s">
        <v>40</v>
      </c>
      <c r="BZ29" t="s">
        <v>45</v>
      </c>
      <c r="CA29" t="s">
        <v>37</v>
      </c>
      <c r="CB29" t="s">
        <v>28</v>
      </c>
      <c r="CC29" t="s">
        <v>27</v>
      </c>
    </row>
    <row r="30" spans="1:86" x14ac:dyDescent="0.25">
      <c r="A30" t="s">
        <v>17</v>
      </c>
      <c r="B30">
        <v>1</v>
      </c>
      <c r="C30" t="str">
        <f t="shared" si="8"/>
        <v>https://www.enil.no/othello!1</v>
      </c>
      <c r="D30" t="s">
        <v>106</v>
      </c>
      <c r="E30" t="s">
        <v>88</v>
      </c>
      <c r="F30" t="str">
        <f t="shared" si="9"/>
        <v>https://www.archimedes-lab.org/game_othello/othello.html!</v>
      </c>
      <c r="G30">
        <v>48</v>
      </c>
      <c r="H30">
        <v>16</v>
      </c>
      <c r="I30" cm="1">
        <f t="array" aca="1" ref="I30" ca="1">MAX(ROW($C$1:INDIRECT("$C"&amp;(ROW()-1)))*($C30=$C$1:INDIRECT("$C"&amp;(ROW()-1))),ROW($F$1:INDIRECT("$F"&amp;(ROW()-1)))*($C30=$F$1:INDIRECT("$F"&amp;(ROW()-1))))</f>
        <v>29</v>
      </c>
      <c r="J30" cm="1">
        <f t="array" aca="1" ref="J30" ca="1">MAX(ROW($C$1:INDIRECT("$C"&amp;(ROW()-1)))*($F30=$C$1:INDIRECT("$C"&amp;(ROW()-1))),ROW($F$1:INDIRECT("$F"&amp;(ROW()-1)))*($F30=$F$1:INDIRECT("$F"&amp;(ROW()-1))))</f>
        <v>29</v>
      </c>
      <c r="K30" s="2" cm="1">
        <f t="array" aca="1" ref="K30" ca="1">IF($I30&gt;0,IF(INDEX($C:$C,$I30)=$C30,INDEX($S:$S,$I30),INDEX($T:$T,$I30)),1000)</f>
        <v>1182.3081461543068</v>
      </c>
      <c r="L30" s="2" cm="1">
        <f t="array" aca="1" ref="L30" ca="1">IF($J30&gt;0,IF(INDEX($C:$C,$J30)=$F30,INDEX($S:$S,$J30),INDEX($T:$T,$J30)),1000)</f>
        <v>982.80285572497939</v>
      </c>
      <c r="M30">
        <f t="shared" ca="1" si="0"/>
        <v>903.17179243452972</v>
      </c>
      <c r="N30">
        <f t="shared" ca="1" si="1"/>
        <v>286.42250541555472</v>
      </c>
      <c r="O30">
        <f t="shared" ca="1" si="2"/>
        <v>0.75922673306925159</v>
      </c>
      <c r="P30">
        <f t="shared" ca="1" si="3"/>
        <v>0.24077326693074852</v>
      </c>
      <c r="Q30">
        <f t="shared" si="4"/>
        <v>1</v>
      </c>
      <c r="R30">
        <f t="shared" si="5"/>
        <v>0</v>
      </c>
      <c r="S30" s="2">
        <f t="shared" ca="1" si="6"/>
        <v>1190.0128906960906</v>
      </c>
      <c r="T30" s="2">
        <f t="shared" ca="1" si="7"/>
        <v>975.09811118319544</v>
      </c>
      <c r="V30" t="s">
        <v>93</v>
      </c>
      <c r="W30" t="s">
        <v>38</v>
      </c>
      <c r="X30" t="s">
        <v>48</v>
      </c>
      <c r="Y30" t="s">
        <v>30</v>
      </c>
      <c r="Z30" t="s">
        <v>78</v>
      </c>
      <c r="AA30" t="s">
        <v>29</v>
      </c>
      <c r="AB30" t="s">
        <v>32</v>
      </c>
      <c r="AC30" t="s">
        <v>22</v>
      </c>
      <c r="AD30" t="s">
        <v>76</v>
      </c>
      <c r="AE30" t="s">
        <v>77</v>
      </c>
      <c r="AF30" t="s">
        <v>43</v>
      </c>
      <c r="AG30" t="s">
        <v>55</v>
      </c>
      <c r="AH30" t="s">
        <v>20</v>
      </c>
      <c r="AI30" t="s">
        <v>71</v>
      </c>
      <c r="AJ30" t="s">
        <v>56</v>
      </c>
      <c r="AK30" t="s">
        <v>59</v>
      </c>
      <c r="AL30" t="s">
        <v>79</v>
      </c>
      <c r="AM30" t="s">
        <v>36</v>
      </c>
      <c r="AN30" t="s">
        <v>72</v>
      </c>
      <c r="AO30" t="s">
        <v>74</v>
      </c>
      <c r="AP30" t="s">
        <v>54</v>
      </c>
      <c r="AQ30" t="s">
        <v>61</v>
      </c>
      <c r="AR30" t="s">
        <v>75</v>
      </c>
      <c r="AS30" t="s">
        <v>73</v>
      </c>
      <c r="AT30" t="s">
        <v>57</v>
      </c>
      <c r="AU30" t="s">
        <v>31</v>
      </c>
      <c r="AV30" t="s">
        <v>58</v>
      </c>
      <c r="AW30" t="s">
        <v>46</v>
      </c>
      <c r="AX30" t="s">
        <v>62</v>
      </c>
      <c r="AY30" t="s">
        <v>42</v>
      </c>
      <c r="AZ30" t="s">
        <v>21</v>
      </c>
      <c r="BA30" t="s">
        <v>25</v>
      </c>
      <c r="BB30" t="s">
        <v>24</v>
      </c>
      <c r="BC30" t="s">
        <v>47</v>
      </c>
      <c r="BD30" t="s">
        <v>44</v>
      </c>
      <c r="BE30" t="s">
        <v>41</v>
      </c>
      <c r="BF30" t="s">
        <v>64</v>
      </c>
      <c r="BG30" t="s">
        <v>39</v>
      </c>
      <c r="BH30" t="s">
        <v>52</v>
      </c>
      <c r="BI30" t="s">
        <v>40</v>
      </c>
      <c r="BJ30" t="s">
        <v>45</v>
      </c>
      <c r="BK30" t="s">
        <v>26</v>
      </c>
      <c r="BL30" t="s">
        <v>37</v>
      </c>
      <c r="BM30" t="s">
        <v>34</v>
      </c>
      <c r="BN30" t="s">
        <v>27</v>
      </c>
      <c r="BO30" t="s">
        <v>23</v>
      </c>
      <c r="BP30" t="s">
        <v>35</v>
      </c>
      <c r="BQ30" t="s">
        <v>28</v>
      </c>
      <c r="BR30" t="s">
        <v>49</v>
      </c>
      <c r="BS30" t="s">
        <v>60</v>
      </c>
      <c r="BT30" t="s">
        <v>67</v>
      </c>
      <c r="BU30" t="s">
        <v>68</v>
      </c>
      <c r="BV30" t="s">
        <v>51</v>
      </c>
      <c r="BW30" t="s">
        <v>66</v>
      </c>
      <c r="BX30" t="s">
        <v>65</v>
      </c>
      <c r="BY30" t="s">
        <v>53</v>
      </c>
      <c r="BZ30" t="s">
        <v>69</v>
      </c>
      <c r="CA30" t="s">
        <v>70</v>
      </c>
      <c r="CB30" t="s">
        <v>63</v>
      </c>
      <c r="CC30" t="s">
        <v>87</v>
      </c>
      <c r="CD30" t="s">
        <v>50</v>
      </c>
    </row>
    <row r="31" spans="1:86" x14ac:dyDescent="0.25">
      <c r="A31" t="s">
        <v>17</v>
      </c>
      <c r="B31">
        <v>1</v>
      </c>
      <c r="C31" t="str">
        <f t="shared" si="8"/>
        <v>https://www.enil.no/othello!1</v>
      </c>
      <c r="D31" t="s">
        <v>108</v>
      </c>
      <c r="E31" t="s">
        <v>88</v>
      </c>
      <c r="F31" t="str">
        <f t="shared" si="9"/>
        <v>http://davidbau.com/reversi/!</v>
      </c>
      <c r="G31">
        <v>25</v>
      </c>
      <c r="H31">
        <v>39</v>
      </c>
      <c r="I31" cm="1">
        <f t="array" aca="1" ref="I31" ca="1">MAX(ROW($C$1:INDIRECT("$C"&amp;(ROW()-1)))*($C31=$C$1:INDIRECT("$C"&amp;(ROW()-1))),ROW($F$1:INDIRECT("$F"&amp;(ROW()-1)))*($C31=$F$1:INDIRECT("$F"&amp;(ROW()-1))))</f>
        <v>30</v>
      </c>
      <c r="J31" cm="1">
        <f t="array" aca="1" ref="J31" ca="1">MAX(ROW($C$1:INDIRECT("$C"&amp;(ROW()-1)))*($F31=$C$1:INDIRECT("$C"&amp;(ROW()-1))),ROW($F$1:INDIRECT("$F"&amp;(ROW()-1)))*($F31=$F$1:INDIRECT("$F"&amp;(ROW()-1))))</f>
        <v>0</v>
      </c>
      <c r="K31" s="2" cm="1">
        <f t="array" aca="1" ref="K31" ca="1">IF($I31&gt;0,IF(INDEX($C:$C,$I31)=$C31,INDEX($S:$S,$I31),INDEX($T:$T,$I31)),1000)</f>
        <v>1190.0128906960906</v>
      </c>
      <c r="L31" s="2" cm="1">
        <f t="array" aca="1" ref="L31" ca="1">IF($J31&gt;0,IF(INDEX($C:$C,$J31)=$F31,INDEX($S:$S,$J31),INDEX($T:$T,$J31)),1000)</f>
        <v>1000</v>
      </c>
      <c r="M31">
        <f t="shared" ca="1" si="0"/>
        <v>944.13093274465859</v>
      </c>
      <c r="N31">
        <f t="shared" ca="1" si="1"/>
        <v>316.22776601683825</v>
      </c>
      <c r="O31">
        <f t="shared" ca="1" si="2"/>
        <v>0.74909700998010942</v>
      </c>
      <c r="P31">
        <f t="shared" ca="1" si="3"/>
        <v>0.25090299001989069</v>
      </c>
      <c r="Q31">
        <f t="shared" si="4"/>
        <v>0</v>
      </c>
      <c r="R31">
        <f t="shared" si="5"/>
        <v>1</v>
      </c>
      <c r="S31" s="2">
        <f t="shared" ca="1" si="6"/>
        <v>1166.041786376727</v>
      </c>
      <c r="T31" s="2">
        <f t="shared" ca="1" si="7"/>
        <v>1023.9711043193635</v>
      </c>
      <c r="V31" t="s">
        <v>19</v>
      </c>
      <c r="W31" t="s">
        <v>22</v>
      </c>
      <c r="X31" t="s">
        <v>29</v>
      </c>
      <c r="Y31" t="s">
        <v>20</v>
      </c>
      <c r="Z31" t="s">
        <v>21</v>
      </c>
      <c r="AA31" t="s">
        <v>25</v>
      </c>
      <c r="AB31" t="s">
        <v>31</v>
      </c>
      <c r="AC31" t="s">
        <v>34</v>
      </c>
      <c r="AD31" t="s">
        <v>32</v>
      </c>
      <c r="AE31" t="s">
        <v>55</v>
      </c>
      <c r="AF31" t="s">
        <v>26</v>
      </c>
      <c r="AG31" t="s">
        <v>43</v>
      </c>
      <c r="AH31" t="s">
        <v>23</v>
      </c>
      <c r="AI31" t="s">
        <v>35</v>
      </c>
      <c r="AJ31" t="s">
        <v>28</v>
      </c>
      <c r="AK31" t="s">
        <v>27</v>
      </c>
      <c r="AL31" t="s">
        <v>38</v>
      </c>
      <c r="AM31" t="s">
        <v>62</v>
      </c>
      <c r="AN31" t="s">
        <v>42</v>
      </c>
      <c r="AO31" t="s">
        <v>78</v>
      </c>
      <c r="AP31" t="s">
        <v>30</v>
      </c>
      <c r="AQ31" t="s">
        <v>72</v>
      </c>
      <c r="AR31" t="s">
        <v>36</v>
      </c>
      <c r="AS31" t="s">
        <v>24</v>
      </c>
      <c r="AT31" t="s">
        <v>41</v>
      </c>
      <c r="AU31" t="s">
        <v>44</v>
      </c>
      <c r="AV31" t="s">
        <v>47</v>
      </c>
      <c r="AW31" t="s">
        <v>39</v>
      </c>
      <c r="AX31" t="s">
        <v>46</v>
      </c>
      <c r="AY31" t="s">
        <v>52</v>
      </c>
      <c r="AZ31" t="s">
        <v>33</v>
      </c>
      <c r="BA31" t="s">
        <v>54</v>
      </c>
      <c r="BB31" t="s">
        <v>56</v>
      </c>
      <c r="BC31" t="s">
        <v>49</v>
      </c>
      <c r="BD31" t="s">
        <v>57</v>
      </c>
      <c r="BE31" t="s">
        <v>61</v>
      </c>
      <c r="BF31" t="s">
        <v>60</v>
      </c>
      <c r="BG31" t="s">
        <v>59</v>
      </c>
      <c r="BH31" t="s">
        <v>76</v>
      </c>
      <c r="BI31" t="s">
        <v>74</v>
      </c>
      <c r="BJ31" t="s">
        <v>48</v>
      </c>
      <c r="BK31" t="s">
        <v>71</v>
      </c>
      <c r="BL31" t="s">
        <v>73</v>
      </c>
      <c r="BM31" t="s">
        <v>40</v>
      </c>
      <c r="BN31" t="s">
        <v>75</v>
      </c>
      <c r="BO31" t="s">
        <v>66</v>
      </c>
      <c r="BP31" t="s">
        <v>67</v>
      </c>
      <c r="BQ31" t="s">
        <v>65</v>
      </c>
      <c r="BR31" t="s">
        <v>53</v>
      </c>
      <c r="BS31" t="s">
        <v>51</v>
      </c>
      <c r="BT31" t="s">
        <v>45</v>
      </c>
      <c r="BU31" t="s">
        <v>64</v>
      </c>
      <c r="BV31" t="s">
        <v>69</v>
      </c>
      <c r="BW31" t="s">
        <v>58</v>
      </c>
      <c r="BX31" t="s">
        <v>70</v>
      </c>
      <c r="BY31" t="s">
        <v>37</v>
      </c>
      <c r="BZ31" t="s">
        <v>63</v>
      </c>
      <c r="CA31" t="s">
        <v>50</v>
      </c>
      <c r="CB31" t="s">
        <v>77</v>
      </c>
      <c r="CC31" t="s">
        <v>68</v>
      </c>
    </row>
    <row r="32" spans="1:86" x14ac:dyDescent="0.25">
      <c r="A32" t="s">
        <v>17</v>
      </c>
      <c r="B32">
        <v>1</v>
      </c>
      <c r="C32" t="str">
        <f t="shared" si="8"/>
        <v>https://www.enil.no/othello!1</v>
      </c>
      <c r="D32" t="s">
        <v>108</v>
      </c>
      <c r="E32" t="s">
        <v>88</v>
      </c>
      <c r="F32" t="str">
        <f t="shared" si="9"/>
        <v>http://davidbau.com/reversi/!</v>
      </c>
      <c r="G32">
        <v>30</v>
      </c>
      <c r="H32">
        <v>34</v>
      </c>
      <c r="I32" cm="1">
        <f t="array" aca="1" ref="I32" ca="1">MAX(ROW($C$1:INDIRECT("$C"&amp;(ROW()-1)))*($C32=$C$1:INDIRECT("$C"&amp;(ROW()-1))),ROW($F$1:INDIRECT("$F"&amp;(ROW()-1)))*($C32=$F$1:INDIRECT("$F"&amp;(ROW()-1))))</f>
        <v>31</v>
      </c>
      <c r="J32" cm="1">
        <f t="array" aca="1" ref="J32" ca="1">MAX(ROW($C$1:INDIRECT("$C"&amp;(ROW()-1)))*($F32=$C$1:INDIRECT("$C"&amp;(ROW()-1))),ROW($F$1:INDIRECT("$F"&amp;(ROW()-1)))*($F32=$F$1:INDIRECT("$F"&amp;(ROW()-1))))</f>
        <v>31</v>
      </c>
      <c r="K32" s="2" cm="1">
        <f t="array" aca="1" ref="K32" ca="1">IF($I32&gt;0,IF(INDEX($C:$C,$I32)=$C32,INDEX($S:$S,$I32),INDEX($T:$T,$I32)),1000)</f>
        <v>1166.041786376727</v>
      </c>
      <c r="L32" s="2" cm="1">
        <f t="array" aca="1" ref="L32" ca="1">IF($J32&gt;0,IF(INDEX($C:$C,$J32)=$F32,INDEX($S:$S,$J32),INDEX($T:$T,$J32)),1000)</f>
        <v>1023.9711043193635</v>
      </c>
      <c r="M32">
        <f t="shared" ca="1" si="0"/>
        <v>822.44045739815738</v>
      </c>
      <c r="N32">
        <f t="shared" ca="1" si="1"/>
        <v>363.01766651138672</v>
      </c>
      <c r="O32">
        <f t="shared" ca="1" si="2"/>
        <v>0.69377436520981095</v>
      </c>
      <c r="P32">
        <f t="shared" ca="1" si="3"/>
        <v>0.30622563479018905</v>
      </c>
      <c r="Q32">
        <f t="shared" si="4"/>
        <v>0</v>
      </c>
      <c r="R32">
        <f t="shared" si="5"/>
        <v>1</v>
      </c>
      <c r="S32" s="2">
        <f t="shared" ca="1" si="6"/>
        <v>1143.841006690013</v>
      </c>
      <c r="T32" s="2">
        <f t="shared" ca="1" si="7"/>
        <v>1046.1718840060773</v>
      </c>
      <c r="V32" t="s">
        <v>92</v>
      </c>
      <c r="W32" t="s">
        <v>38</v>
      </c>
      <c r="X32" t="s">
        <v>21</v>
      </c>
      <c r="Y32" t="s">
        <v>30</v>
      </c>
      <c r="Z32" t="s">
        <v>33</v>
      </c>
      <c r="AA32" t="s">
        <v>54</v>
      </c>
      <c r="AB32" t="s">
        <v>72</v>
      </c>
      <c r="AC32" t="s">
        <v>71</v>
      </c>
      <c r="AD32" t="s">
        <v>56</v>
      </c>
      <c r="AE32" t="s">
        <v>57</v>
      </c>
      <c r="AF32" t="s">
        <v>62</v>
      </c>
      <c r="AG32" t="s">
        <v>59</v>
      </c>
      <c r="AH32" t="s">
        <v>58</v>
      </c>
      <c r="AI32" t="s">
        <v>20</v>
      </c>
      <c r="AJ32" t="s">
        <v>79</v>
      </c>
      <c r="AK32" t="s">
        <v>22</v>
      </c>
      <c r="AL32" t="s">
        <v>29</v>
      </c>
      <c r="AM32" t="s">
        <v>32</v>
      </c>
      <c r="AN32" t="s">
        <v>61</v>
      </c>
      <c r="AO32" t="s">
        <v>60</v>
      </c>
      <c r="AP32" t="s">
        <v>55</v>
      </c>
      <c r="AQ32" t="s">
        <v>25</v>
      </c>
      <c r="AR32" t="s">
        <v>24</v>
      </c>
      <c r="AS32" t="s">
        <v>41</v>
      </c>
      <c r="AT32" t="s">
        <v>44</v>
      </c>
      <c r="AU32" t="s">
        <v>47</v>
      </c>
      <c r="AV32" t="s">
        <v>39</v>
      </c>
      <c r="AW32" t="s">
        <v>64</v>
      </c>
      <c r="AX32" t="s">
        <v>48</v>
      </c>
      <c r="AY32" t="s">
        <v>74</v>
      </c>
      <c r="AZ32" t="s">
        <v>75</v>
      </c>
      <c r="BA32" t="s">
        <v>73</v>
      </c>
      <c r="BB32" t="s">
        <v>42</v>
      </c>
      <c r="BC32" t="s">
        <v>77</v>
      </c>
      <c r="BD32" t="s">
        <v>76</v>
      </c>
      <c r="BE32" t="s">
        <v>49</v>
      </c>
      <c r="BF32" t="s">
        <v>35</v>
      </c>
      <c r="BG32" t="s">
        <v>23</v>
      </c>
      <c r="BH32" t="s">
        <v>28</v>
      </c>
      <c r="BI32" t="s">
        <v>26</v>
      </c>
      <c r="BJ32" t="s">
        <v>27</v>
      </c>
      <c r="BK32" t="s">
        <v>31</v>
      </c>
      <c r="BL32" t="s">
        <v>46</v>
      </c>
      <c r="BM32" t="s">
        <v>78</v>
      </c>
      <c r="BN32" t="s">
        <v>36</v>
      </c>
      <c r="BO32" t="s">
        <v>52</v>
      </c>
      <c r="BP32" t="s">
        <v>66</v>
      </c>
      <c r="BQ32" t="s">
        <v>34</v>
      </c>
      <c r="BR32" t="s">
        <v>37</v>
      </c>
      <c r="BS32" t="s">
        <v>67</v>
      </c>
      <c r="BT32" t="s">
        <v>40</v>
      </c>
      <c r="BU32" t="s">
        <v>63</v>
      </c>
      <c r="BV32" t="s">
        <v>69</v>
      </c>
      <c r="BW32" t="s">
        <v>70</v>
      </c>
      <c r="BX32" t="s">
        <v>68</v>
      </c>
      <c r="BY32" t="s">
        <v>65</v>
      </c>
      <c r="BZ32" t="s">
        <v>51</v>
      </c>
      <c r="CA32" t="s">
        <v>45</v>
      </c>
      <c r="CB32" t="s">
        <v>50</v>
      </c>
      <c r="CC32" t="s">
        <v>53</v>
      </c>
    </row>
    <row r="33" spans="1:84" x14ac:dyDescent="0.25">
      <c r="A33" t="s">
        <v>17</v>
      </c>
      <c r="B33">
        <v>1</v>
      </c>
      <c r="C33" t="str">
        <f t="shared" si="8"/>
        <v>https://www.enil.no/othello!1</v>
      </c>
      <c r="D33" t="s">
        <v>108</v>
      </c>
      <c r="E33" t="s">
        <v>88</v>
      </c>
      <c r="F33" t="str">
        <f t="shared" si="9"/>
        <v>http://davidbau.com/reversi/!</v>
      </c>
      <c r="G33">
        <v>48</v>
      </c>
      <c r="H33">
        <v>16</v>
      </c>
      <c r="I33" cm="1">
        <f t="array" aca="1" ref="I33" ca="1">MAX(ROW($C$1:INDIRECT("$C"&amp;(ROW()-1)))*($C33=$C$1:INDIRECT("$C"&amp;(ROW()-1))),ROW($F$1:INDIRECT("$F"&amp;(ROW()-1)))*($C33=$F$1:INDIRECT("$F"&amp;(ROW()-1))))</f>
        <v>32</v>
      </c>
      <c r="J33" cm="1">
        <f t="array" aca="1" ref="J33" ca="1">MAX(ROW($C$1:INDIRECT("$C"&amp;(ROW()-1)))*($F33=$C$1:INDIRECT("$C"&amp;(ROW()-1))),ROW($F$1:INDIRECT("$F"&amp;(ROW()-1)))*($F33=$F$1:INDIRECT("$F"&amp;(ROW()-1))))</f>
        <v>32</v>
      </c>
      <c r="K33" s="2" cm="1">
        <f t="array" aca="1" ref="K33" ca="1">IF($I33&gt;0,IF(INDEX($C:$C,$I33)=$C33,INDEX($S:$S,$I33),INDEX($T:$T,$I33)),1000)</f>
        <v>1143.841006690013</v>
      </c>
      <c r="L33" s="2" cm="1">
        <f t="array" aca="1" ref="L33" ca="1">IF($J33&gt;0,IF(INDEX($C:$C,$J33)=$F33,INDEX($S:$S,$J33),INDEX($T:$T,$J33)),1000)</f>
        <v>1046.1718840060773</v>
      </c>
      <c r="M33">
        <f t="shared" ca="1" si="0"/>
        <v>723.77323130910383</v>
      </c>
      <c r="N33">
        <f t="shared" ca="1" si="1"/>
        <v>412.50546825173973</v>
      </c>
      <c r="O33">
        <f t="shared" ca="1" si="2"/>
        <v>0.63696805333835127</v>
      </c>
      <c r="P33">
        <f t="shared" ca="1" si="3"/>
        <v>0.36303194666164873</v>
      </c>
      <c r="Q33">
        <f t="shared" si="4"/>
        <v>1</v>
      </c>
      <c r="R33">
        <f t="shared" si="5"/>
        <v>0</v>
      </c>
      <c r="S33" s="2">
        <f t="shared" ca="1" si="6"/>
        <v>1155.4580289831858</v>
      </c>
      <c r="T33" s="2">
        <f t="shared" ca="1" si="7"/>
        <v>1034.5548617129045</v>
      </c>
      <c r="V33" t="s">
        <v>102</v>
      </c>
      <c r="W33" t="s">
        <v>38</v>
      </c>
      <c r="X33" t="s">
        <v>48</v>
      </c>
      <c r="Y33" t="s">
        <v>22</v>
      </c>
      <c r="Z33" t="s">
        <v>79</v>
      </c>
      <c r="AA33" t="s">
        <v>20</v>
      </c>
      <c r="AB33" t="s">
        <v>21</v>
      </c>
      <c r="AC33" t="s">
        <v>25</v>
      </c>
      <c r="AD33" t="s">
        <v>46</v>
      </c>
      <c r="AE33" t="s">
        <v>62</v>
      </c>
      <c r="AF33" t="s">
        <v>29</v>
      </c>
      <c r="AG33" t="s">
        <v>43</v>
      </c>
      <c r="AH33" t="s">
        <v>30</v>
      </c>
      <c r="AI33" t="s">
        <v>32</v>
      </c>
      <c r="AJ33" t="s">
        <v>72</v>
      </c>
      <c r="AK33" t="s">
        <v>71</v>
      </c>
      <c r="AL33" t="s">
        <v>54</v>
      </c>
      <c r="AM33" t="s">
        <v>56</v>
      </c>
      <c r="AN33" t="s">
        <v>58</v>
      </c>
      <c r="AO33" t="s">
        <v>59</v>
      </c>
      <c r="AP33" t="s">
        <v>57</v>
      </c>
      <c r="AQ33" t="s">
        <v>61</v>
      </c>
      <c r="AR33" t="s">
        <v>39</v>
      </c>
      <c r="AS33" t="s">
        <v>47</v>
      </c>
      <c r="AT33" t="s">
        <v>55</v>
      </c>
      <c r="AU33" t="s">
        <v>78</v>
      </c>
      <c r="AV33" t="s">
        <v>42</v>
      </c>
      <c r="AW33" t="s">
        <v>74</v>
      </c>
      <c r="AX33" t="s">
        <v>75</v>
      </c>
      <c r="AY33" t="s">
        <v>73</v>
      </c>
      <c r="AZ33" t="s">
        <v>36</v>
      </c>
      <c r="BA33" t="s">
        <v>77</v>
      </c>
      <c r="BB33" t="s">
        <v>76</v>
      </c>
      <c r="BC33" t="s">
        <v>41</v>
      </c>
      <c r="BD33" t="s">
        <v>24</v>
      </c>
      <c r="BE33" t="s">
        <v>64</v>
      </c>
      <c r="BF33" t="s">
        <v>44</v>
      </c>
      <c r="BG33" t="s">
        <v>49</v>
      </c>
      <c r="BH33" t="s">
        <v>65</v>
      </c>
      <c r="BI33" t="s">
        <v>67</v>
      </c>
      <c r="BJ33" t="s">
        <v>68</v>
      </c>
      <c r="BK33" t="s">
        <v>66</v>
      </c>
      <c r="BL33" t="s">
        <v>52</v>
      </c>
      <c r="BM33" t="s">
        <v>87</v>
      </c>
      <c r="BN33" t="s">
        <v>31</v>
      </c>
      <c r="BO33" t="s">
        <v>40</v>
      </c>
      <c r="BP33" t="s">
        <v>26</v>
      </c>
      <c r="BQ33" t="s">
        <v>34</v>
      </c>
      <c r="BR33" t="s">
        <v>28</v>
      </c>
      <c r="BS33" t="s">
        <v>27</v>
      </c>
      <c r="BT33" t="s">
        <v>45</v>
      </c>
      <c r="BU33" t="s">
        <v>35</v>
      </c>
      <c r="BV33" t="s">
        <v>37</v>
      </c>
      <c r="BW33" t="s">
        <v>23</v>
      </c>
      <c r="BX33" t="s">
        <v>53</v>
      </c>
      <c r="BY33" t="s">
        <v>50</v>
      </c>
      <c r="BZ33" t="s">
        <v>69</v>
      </c>
      <c r="CA33" t="s">
        <v>70</v>
      </c>
      <c r="CB33" t="s">
        <v>51</v>
      </c>
      <c r="CC33" t="s">
        <v>60</v>
      </c>
      <c r="CD33" t="s">
        <v>63</v>
      </c>
    </row>
    <row r="34" spans="1:84" x14ac:dyDescent="0.25">
      <c r="A34" t="s">
        <v>17</v>
      </c>
      <c r="B34">
        <v>1</v>
      </c>
      <c r="C34" t="str">
        <f t="shared" si="8"/>
        <v>https://www.enil.no/othello!1</v>
      </c>
      <c r="D34" t="s">
        <v>108</v>
      </c>
      <c r="E34" t="s">
        <v>88</v>
      </c>
      <c r="F34" t="str">
        <f t="shared" si="9"/>
        <v>http://davidbau.com/reversi/!</v>
      </c>
      <c r="G34">
        <v>22</v>
      </c>
      <c r="H34">
        <v>42</v>
      </c>
      <c r="I34" cm="1">
        <f t="array" aca="1" ref="I34" ca="1">MAX(ROW($C$1:INDIRECT("$C"&amp;(ROW()-1)))*($C34=$C$1:INDIRECT("$C"&amp;(ROW()-1))),ROW($F$1:INDIRECT("$F"&amp;(ROW()-1)))*($C34=$F$1:INDIRECT("$F"&amp;(ROW()-1))))</f>
        <v>33</v>
      </c>
      <c r="J34" cm="1">
        <f t="array" aca="1" ref="J34" ca="1">MAX(ROW($C$1:INDIRECT("$C"&amp;(ROW()-1)))*($F34=$C$1:INDIRECT("$C"&amp;(ROW()-1))),ROW($F$1:INDIRECT("$F"&amp;(ROW()-1)))*($F34=$F$1:INDIRECT("$F"&amp;(ROW()-1))))</f>
        <v>33</v>
      </c>
      <c r="K34" s="2" cm="1">
        <f t="array" aca="1" ref="K34" ca="1">IF($I34&gt;0,IF(INDEX($C:$C,$I34)=$C34,INDEX($S:$S,$I34),INDEX($T:$T,$I34)),1000)</f>
        <v>1155.4580289831858</v>
      </c>
      <c r="L34" s="2" cm="1">
        <f t="array" aca="1" ref="L34" ca="1">IF($J34&gt;0,IF(INDEX($C:$C,$J34)=$F34,INDEX($S:$S,$J34),INDEX($T:$T,$J34)),1000)</f>
        <v>1034.5548617129045</v>
      </c>
      <c r="M34">
        <f t="shared" ref="M34:M65" ca="1" si="10">10^($K34/400)</f>
        <v>773.82912678719083</v>
      </c>
      <c r="N34">
        <f t="shared" ref="N34:N65" ca="1" si="11">10^($L34/400)</f>
        <v>385.82214775089858</v>
      </c>
      <c r="O34">
        <f t="shared" ref="O34:O65" ca="1" si="12">$M34/($M34+$N34)</f>
        <v>0.66729468054559882</v>
      </c>
      <c r="P34">
        <f t="shared" ref="P34:P65" ca="1" si="13">$N34/($M34+$N34)</f>
        <v>0.33270531945440124</v>
      </c>
      <c r="Q34">
        <f t="shared" ref="Q34:Q65" si="14">IF($G34&gt;$H34,1,IF($G34&lt;$H34,0,0.5))</f>
        <v>0</v>
      </c>
      <c r="R34">
        <f t="shared" ref="R34:R65" si="15">IF($G34&lt;$H34,1,IF($G34&gt;$H34,0,0.5))</f>
        <v>1</v>
      </c>
      <c r="S34" s="2">
        <f t="shared" ref="S34:S65" ca="1" si="16">$K34+32*($Q34-$O34)</f>
        <v>1134.1045992057266</v>
      </c>
      <c r="T34" s="2">
        <f t="shared" ref="T34:T65" ca="1" si="17">$L34+32*($R34-$P34)</f>
        <v>1055.9082914903638</v>
      </c>
      <c r="V34" t="s">
        <v>86</v>
      </c>
      <c r="W34" t="s">
        <v>20</v>
      </c>
      <c r="X34" t="s">
        <v>33</v>
      </c>
      <c r="Y34" t="s">
        <v>24</v>
      </c>
      <c r="Z34" t="s">
        <v>46</v>
      </c>
      <c r="AA34" t="s">
        <v>42</v>
      </c>
      <c r="AB34" t="s">
        <v>44</v>
      </c>
      <c r="AC34" t="s">
        <v>22</v>
      </c>
      <c r="AD34" t="s">
        <v>78</v>
      </c>
      <c r="AE34" t="s">
        <v>47</v>
      </c>
      <c r="AF34" t="s">
        <v>52</v>
      </c>
      <c r="AG34" t="s">
        <v>77</v>
      </c>
      <c r="AH34" t="s">
        <v>30</v>
      </c>
      <c r="AI34" t="s">
        <v>38</v>
      </c>
      <c r="AJ34" t="s">
        <v>43</v>
      </c>
      <c r="AK34" t="s">
        <v>32</v>
      </c>
      <c r="AL34" t="s">
        <v>29</v>
      </c>
      <c r="AM34" t="s">
        <v>76</v>
      </c>
      <c r="AN34" t="s">
        <v>72</v>
      </c>
      <c r="AO34" t="s">
        <v>79</v>
      </c>
      <c r="AP34" t="s">
        <v>75</v>
      </c>
      <c r="AQ34" t="s">
        <v>55</v>
      </c>
      <c r="AR34" t="s">
        <v>25</v>
      </c>
      <c r="AS34" t="s">
        <v>36</v>
      </c>
      <c r="AT34" t="s">
        <v>73</v>
      </c>
      <c r="AU34" t="s">
        <v>41</v>
      </c>
      <c r="AV34" t="s">
        <v>39</v>
      </c>
      <c r="AW34" t="s">
        <v>56</v>
      </c>
      <c r="AX34" t="s">
        <v>49</v>
      </c>
      <c r="AY34" t="s">
        <v>71</v>
      </c>
      <c r="AZ34" t="s">
        <v>74</v>
      </c>
      <c r="BA34" t="s">
        <v>48</v>
      </c>
      <c r="BB34" t="s">
        <v>23</v>
      </c>
      <c r="BC34" t="s">
        <v>27</v>
      </c>
      <c r="BD34" t="s">
        <v>28</v>
      </c>
      <c r="BE34" t="s">
        <v>35</v>
      </c>
      <c r="BF34" t="s">
        <v>26</v>
      </c>
      <c r="BG34" t="s">
        <v>68</v>
      </c>
      <c r="BH34" t="s">
        <v>62</v>
      </c>
      <c r="BI34" t="s">
        <v>34</v>
      </c>
      <c r="BJ34" t="s">
        <v>31</v>
      </c>
      <c r="BK34" t="s">
        <v>58</v>
      </c>
      <c r="BL34" t="s">
        <v>63</v>
      </c>
      <c r="BM34" t="s">
        <v>54</v>
      </c>
      <c r="BN34" t="s">
        <v>61</v>
      </c>
      <c r="BO34" t="s">
        <v>37</v>
      </c>
      <c r="BP34" t="s">
        <v>57</v>
      </c>
      <c r="BQ34" t="s">
        <v>60</v>
      </c>
      <c r="BR34" t="s">
        <v>66</v>
      </c>
      <c r="BS34" t="s">
        <v>69</v>
      </c>
      <c r="BT34" t="s">
        <v>70</v>
      </c>
      <c r="BU34" t="s">
        <v>67</v>
      </c>
      <c r="BV34" t="s">
        <v>50</v>
      </c>
      <c r="BW34" t="s">
        <v>59</v>
      </c>
      <c r="BX34" t="s">
        <v>65</v>
      </c>
      <c r="BY34" t="s">
        <v>40</v>
      </c>
      <c r="BZ34" t="s">
        <v>87</v>
      </c>
      <c r="CA34" t="s">
        <v>64</v>
      </c>
      <c r="CB34" t="s">
        <v>87</v>
      </c>
      <c r="CC34" t="s">
        <v>45</v>
      </c>
      <c r="CD34" t="s">
        <v>87</v>
      </c>
      <c r="CE34" t="s">
        <v>51</v>
      </c>
      <c r="CF34" t="s">
        <v>53</v>
      </c>
    </row>
    <row r="35" spans="1:84" x14ac:dyDescent="0.25">
      <c r="A35" t="s">
        <v>17</v>
      </c>
      <c r="B35">
        <v>1</v>
      </c>
      <c r="C35" t="str">
        <f t="shared" si="8"/>
        <v>https://www.enil.no/othello!1</v>
      </c>
      <c r="D35" t="s">
        <v>108</v>
      </c>
      <c r="E35" t="s">
        <v>88</v>
      </c>
      <c r="F35" t="str">
        <f t="shared" si="9"/>
        <v>http://davidbau.com/reversi/!</v>
      </c>
      <c r="G35">
        <v>31</v>
      </c>
      <c r="H35">
        <v>33</v>
      </c>
      <c r="I35" cm="1">
        <f t="array" aca="1" ref="I35" ca="1">MAX(ROW($C$1:INDIRECT("$C"&amp;(ROW()-1)))*($C35=$C$1:INDIRECT("$C"&amp;(ROW()-1))),ROW($F$1:INDIRECT("$F"&amp;(ROW()-1)))*($C35=$F$1:INDIRECT("$F"&amp;(ROW()-1))))</f>
        <v>34</v>
      </c>
      <c r="J35" cm="1">
        <f t="array" aca="1" ref="J35" ca="1">MAX(ROW($C$1:INDIRECT("$C"&amp;(ROW()-1)))*($F35=$C$1:INDIRECT("$C"&amp;(ROW()-1))),ROW($F$1:INDIRECT("$F"&amp;(ROW()-1)))*($F35=$F$1:INDIRECT("$F"&amp;(ROW()-1))))</f>
        <v>34</v>
      </c>
      <c r="K35" s="2" cm="1">
        <f t="array" aca="1" ref="K35" ca="1">IF($I35&gt;0,IF(INDEX($C:$C,$I35)=$C35,INDEX($S:$S,$I35),INDEX($T:$T,$I35)),1000)</f>
        <v>1134.1045992057266</v>
      </c>
      <c r="L35" s="2" cm="1">
        <f t="array" aca="1" ref="L35" ca="1">IF($J35&gt;0,IF(INDEX($C:$C,$J35)=$F35,INDEX($S:$S,$J35),INDEX($T:$T,$J35)),1000)</f>
        <v>1055.9082914903638</v>
      </c>
      <c r="M35">
        <f t="shared" ca="1" si="10"/>
        <v>684.32356914126399</v>
      </c>
      <c r="N35">
        <f t="shared" ca="1" si="11"/>
        <v>436.2854490952144</v>
      </c>
      <c r="O35">
        <f t="shared" ca="1" si="12"/>
        <v>0.61067112436610205</v>
      </c>
      <c r="P35">
        <f t="shared" ca="1" si="13"/>
        <v>0.38932887563389801</v>
      </c>
      <c r="Q35">
        <f t="shared" si="14"/>
        <v>0</v>
      </c>
      <c r="R35">
        <f t="shared" si="15"/>
        <v>1</v>
      </c>
      <c r="S35" s="2">
        <f t="shared" ca="1" si="16"/>
        <v>1114.5631232260114</v>
      </c>
      <c r="T35" s="2">
        <f t="shared" ca="1" si="17"/>
        <v>1075.449767470079</v>
      </c>
      <c r="V35" t="s">
        <v>89</v>
      </c>
      <c r="W35" t="s">
        <v>22</v>
      </c>
      <c r="X35" t="s">
        <v>32</v>
      </c>
      <c r="Y35" t="s">
        <v>20</v>
      </c>
      <c r="Z35" t="s">
        <v>21</v>
      </c>
      <c r="AA35" t="s">
        <v>55</v>
      </c>
      <c r="AB35" t="s">
        <v>26</v>
      </c>
      <c r="AC35" t="s">
        <v>34</v>
      </c>
      <c r="AD35" t="s">
        <v>27</v>
      </c>
      <c r="AE35" t="s">
        <v>28</v>
      </c>
      <c r="AF35" t="s">
        <v>43</v>
      </c>
      <c r="AG35" t="s">
        <v>42</v>
      </c>
      <c r="AH35" t="s">
        <v>24</v>
      </c>
      <c r="AI35" t="s">
        <v>78</v>
      </c>
      <c r="AJ35" t="s">
        <v>33</v>
      </c>
      <c r="AK35" t="s">
        <v>46</v>
      </c>
      <c r="AL35" t="s">
        <v>30</v>
      </c>
      <c r="AM35" t="s">
        <v>23</v>
      </c>
      <c r="AN35" t="s">
        <v>31</v>
      </c>
      <c r="AO35" t="s">
        <v>38</v>
      </c>
      <c r="AP35" t="s">
        <v>35</v>
      </c>
      <c r="AQ35" t="s">
        <v>53</v>
      </c>
      <c r="AR35" t="s">
        <v>49</v>
      </c>
      <c r="AS35" t="s">
        <v>54</v>
      </c>
      <c r="AT35" t="s">
        <v>29</v>
      </c>
      <c r="AU35" t="s">
        <v>41</v>
      </c>
      <c r="AV35" t="s">
        <v>62</v>
      </c>
      <c r="AW35" t="s">
        <v>56</v>
      </c>
      <c r="AX35" t="s">
        <v>58</v>
      </c>
      <c r="AY35" t="s">
        <v>57</v>
      </c>
      <c r="AZ35" t="s">
        <v>61</v>
      </c>
      <c r="BA35" t="s">
        <v>59</v>
      </c>
      <c r="BB35" t="s">
        <v>63</v>
      </c>
      <c r="BC35" t="s">
        <v>36</v>
      </c>
      <c r="BD35" t="s">
        <v>25</v>
      </c>
      <c r="BE35" t="s">
        <v>44</v>
      </c>
      <c r="BF35" t="s">
        <v>52</v>
      </c>
      <c r="BG35" t="s">
        <v>47</v>
      </c>
      <c r="BH35" t="s">
        <v>39</v>
      </c>
      <c r="BI35" t="s">
        <v>48</v>
      </c>
      <c r="BJ35" t="s">
        <v>76</v>
      </c>
      <c r="BK35" t="s">
        <v>75</v>
      </c>
      <c r="BL35" t="s">
        <v>77</v>
      </c>
      <c r="BM35" t="s">
        <v>73</v>
      </c>
      <c r="BN35" t="s">
        <v>72</v>
      </c>
      <c r="BO35" t="s">
        <v>74</v>
      </c>
      <c r="BP35" t="s">
        <v>67</v>
      </c>
      <c r="BQ35" t="s">
        <v>66</v>
      </c>
      <c r="BR35" t="s">
        <v>40</v>
      </c>
      <c r="BS35" t="s">
        <v>50</v>
      </c>
      <c r="BT35" t="s">
        <v>69</v>
      </c>
      <c r="BU35" t="s">
        <v>65</v>
      </c>
      <c r="BV35" t="s">
        <v>70</v>
      </c>
      <c r="BW35" t="s">
        <v>71</v>
      </c>
      <c r="BX35" t="s">
        <v>51</v>
      </c>
      <c r="BY35" t="s">
        <v>60</v>
      </c>
      <c r="BZ35" t="s">
        <v>37</v>
      </c>
      <c r="CA35" t="s">
        <v>45</v>
      </c>
      <c r="CB35" t="s">
        <v>64</v>
      </c>
      <c r="CC35" t="s">
        <v>68</v>
      </c>
    </row>
    <row r="36" spans="1:84" x14ac:dyDescent="0.25">
      <c r="A36" t="s">
        <v>17</v>
      </c>
      <c r="B36">
        <v>1</v>
      </c>
      <c r="C36" t="str">
        <f t="shared" si="8"/>
        <v>https://www.enil.no/othello!1</v>
      </c>
      <c r="D36" t="s">
        <v>109</v>
      </c>
      <c r="E36" t="s">
        <v>95</v>
      </c>
      <c r="F36" t="str">
        <f t="shared" si="9"/>
        <v>https://hewgill.com/othello/!Hard</v>
      </c>
      <c r="G36">
        <v>53</v>
      </c>
      <c r="H36">
        <v>11</v>
      </c>
      <c r="I36" cm="1">
        <f t="array" aca="1" ref="I36" ca="1">MAX(ROW($C$1:INDIRECT("$C"&amp;(ROW()-1)))*($C36=$C$1:INDIRECT("$C"&amp;(ROW()-1))),ROW($F$1:INDIRECT("$F"&amp;(ROW()-1)))*($C36=$F$1:INDIRECT("$F"&amp;(ROW()-1))))</f>
        <v>35</v>
      </c>
      <c r="J36" cm="1">
        <f t="array" aca="1" ref="J36" ca="1">MAX(ROW($C$1:INDIRECT("$C"&amp;(ROW()-1)))*($F36=$C$1:INDIRECT("$C"&amp;(ROW()-1))),ROW($F$1:INDIRECT("$F"&amp;(ROW()-1)))*($F36=$F$1:INDIRECT("$F"&amp;(ROW()-1))))</f>
        <v>0</v>
      </c>
      <c r="K36" s="2" cm="1">
        <f t="array" aca="1" ref="K36" ca="1">IF($I36&gt;0,IF(INDEX($C:$C,$I36)=$C36,INDEX($S:$S,$I36),INDEX($T:$T,$I36)),1000)</f>
        <v>1114.5631232260114</v>
      </c>
      <c r="L36" s="2" cm="1">
        <f t="array" aca="1" ref="L36" ca="1">IF($J36&gt;0,IF(INDEX($C:$C,$J36)=$F36,INDEX($S:$S,$J36),INDEX($T:$T,$J36)),1000)</f>
        <v>1000</v>
      </c>
      <c r="M36">
        <f t="shared" ca="1" si="10"/>
        <v>611.51597670136505</v>
      </c>
      <c r="N36">
        <f t="shared" ca="1" si="11"/>
        <v>316.22776601683825</v>
      </c>
      <c r="O36">
        <f t="shared" ca="1" si="12"/>
        <v>0.65914319713941683</v>
      </c>
      <c r="P36">
        <f t="shared" ca="1" si="13"/>
        <v>0.34085680286058323</v>
      </c>
      <c r="Q36">
        <f t="shared" si="14"/>
        <v>1</v>
      </c>
      <c r="R36">
        <f t="shared" si="15"/>
        <v>0</v>
      </c>
      <c r="S36" s="2">
        <f t="shared" ca="1" si="16"/>
        <v>1125.4705409175501</v>
      </c>
      <c r="T36" s="2">
        <f t="shared" ca="1" si="17"/>
        <v>989.09258230846137</v>
      </c>
      <c r="V36" t="s">
        <v>21</v>
      </c>
      <c r="W36" t="s">
        <v>22</v>
      </c>
      <c r="X36" t="s">
        <v>33</v>
      </c>
      <c r="Y36" t="s">
        <v>24</v>
      </c>
      <c r="Z36" t="s">
        <v>20</v>
      </c>
      <c r="AA36" t="s">
        <v>42</v>
      </c>
      <c r="AB36" t="s">
        <v>79</v>
      </c>
      <c r="AC36" t="s">
        <v>29</v>
      </c>
      <c r="AD36" t="s">
        <v>23</v>
      </c>
      <c r="AE36" t="s">
        <v>49</v>
      </c>
      <c r="AF36" t="s">
        <v>78</v>
      </c>
      <c r="AG36" t="s">
        <v>28</v>
      </c>
      <c r="AH36" t="s">
        <v>35</v>
      </c>
      <c r="AI36" t="s">
        <v>53</v>
      </c>
      <c r="AJ36" t="s">
        <v>32</v>
      </c>
      <c r="AK36" t="s">
        <v>43</v>
      </c>
      <c r="AL36" t="s">
        <v>26</v>
      </c>
      <c r="AM36" t="s">
        <v>30</v>
      </c>
      <c r="AN36" t="s">
        <v>27</v>
      </c>
      <c r="AO36" t="s">
        <v>34</v>
      </c>
      <c r="AP36" t="s">
        <v>25</v>
      </c>
      <c r="AQ36" t="s">
        <v>31</v>
      </c>
      <c r="AR36" t="s">
        <v>77</v>
      </c>
      <c r="AS36" t="s">
        <v>55</v>
      </c>
      <c r="AT36" t="s">
        <v>76</v>
      </c>
      <c r="AU36" t="s">
        <v>46</v>
      </c>
      <c r="AV36" t="s">
        <v>44</v>
      </c>
      <c r="AW36" t="s">
        <v>75</v>
      </c>
      <c r="AX36" t="s">
        <v>73</v>
      </c>
      <c r="AY36" t="s">
        <v>47</v>
      </c>
      <c r="AZ36" t="s">
        <v>74</v>
      </c>
      <c r="BA36" t="s">
        <v>41</v>
      </c>
      <c r="BB36" t="s">
        <v>39</v>
      </c>
      <c r="BC36" t="s">
        <v>64</v>
      </c>
      <c r="BD36" t="s">
        <v>60</v>
      </c>
      <c r="BE36" t="s">
        <v>36</v>
      </c>
      <c r="BF36" t="s">
        <v>40</v>
      </c>
      <c r="BG36" t="s">
        <v>57</v>
      </c>
      <c r="BH36" t="s">
        <v>37</v>
      </c>
      <c r="BI36" t="s">
        <v>45</v>
      </c>
      <c r="BJ36" t="s">
        <v>52</v>
      </c>
      <c r="BK36" t="s">
        <v>54</v>
      </c>
      <c r="BL36" t="s">
        <v>65</v>
      </c>
      <c r="BM36" t="s">
        <v>68</v>
      </c>
      <c r="BN36" t="s">
        <v>72</v>
      </c>
      <c r="BO36" t="s">
        <v>71</v>
      </c>
      <c r="BP36" t="s">
        <v>67</v>
      </c>
      <c r="BQ36" t="s">
        <v>48</v>
      </c>
      <c r="BR36" t="s">
        <v>38</v>
      </c>
      <c r="BS36" t="s">
        <v>66</v>
      </c>
      <c r="BT36" t="s">
        <v>70</v>
      </c>
      <c r="BU36" t="s">
        <v>62</v>
      </c>
      <c r="BV36" t="s">
        <v>50</v>
      </c>
      <c r="BW36" t="s">
        <v>61</v>
      </c>
      <c r="BX36" t="s">
        <v>58</v>
      </c>
      <c r="BY36" t="s">
        <v>63</v>
      </c>
      <c r="BZ36" t="s">
        <v>51</v>
      </c>
      <c r="CA36" t="s">
        <v>56</v>
      </c>
      <c r="CB36" t="s">
        <v>69</v>
      </c>
      <c r="CC36" t="s">
        <v>87</v>
      </c>
      <c r="CD36" t="s">
        <v>59</v>
      </c>
    </row>
    <row r="37" spans="1:84" x14ac:dyDescent="0.25">
      <c r="A37" t="s">
        <v>17</v>
      </c>
      <c r="B37">
        <v>1</v>
      </c>
      <c r="C37" t="str">
        <f t="shared" si="8"/>
        <v>https://www.enil.no/othello!1</v>
      </c>
      <c r="D37" t="s">
        <v>109</v>
      </c>
      <c r="E37" t="s">
        <v>95</v>
      </c>
      <c r="F37" t="str">
        <f t="shared" si="9"/>
        <v>https://hewgill.com/othello/!Hard</v>
      </c>
      <c r="G37">
        <v>16</v>
      </c>
      <c r="H37">
        <v>48</v>
      </c>
      <c r="I37" cm="1">
        <f t="array" aca="1" ref="I37" ca="1">MAX(ROW($C$1:INDIRECT("$C"&amp;(ROW()-1)))*($C37=$C$1:INDIRECT("$C"&amp;(ROW()-1))),ROW($F$1:INDIRECT("$F"&amp;(ROW()-1)))*($C37=$F$1:INDIRECT("$F"&amp;(ROW()-1))))</f>
        <v>36</v>
      </c>
      <c r="J37" cm="1">
        <f t="array" aca="1" ref="J37" ca="1">MAX(ROW($C$1:INDIRECT("$C"&amp;(ROW()-1)))*($F37=$C$1:INDIRECT("$C"&amp;(ROW()-1))),ROW($F$1:INDIRECT("$F"&amp;(ROW()-1)))*($F37=$F$1:INDIRECT("$F"&amp;(ROW()-1))))</f>
        <v>36</v>
      </c>
      <c r="K37" s="2" cm="1">
        <f t="array" aca="1" ref="K37" ca="1">IF($I37&gt;0,IF(INDEX($C:$C,$I37)=$C37,INDEX($S:$S,$I37),INDEX($T:$T,$I37)),1000)</f>
        <v>1125.4705409175501</v>
      </c>
      <c r="L37" s="2" cm="1">
        <f t="array" aca="1" ref="L37" ca="1">IF($J37&gt;0,IF(INDEX($C:$C,$J37)=$F37,INDEX($S:$S,$J37),INDEX($T:$T,$J37)),1000)</f>
        <v>989.09258230846137</v>
      </c>
      <c r="M37">
        <f t="shared" ca="1" si="10"/>
        <v>651.14296428935097</v>
      </c>
      <c r="N37">
        <f t="shared" ca="1" si="11"/>
        <v>296.98290821114585</v>
      </c>
      <c r="O37">
        <f t="shared" ca="1" si="12"/>
        <v>0.68676847998260881</v>
      </c>
      <c r="P37">
        <f t="shared" ca="1" si="13"/>
        <v>0.31323152001739119</v>
      </c>
      <c r="Q37">
        <f t="shared" si="14"/>
        <v>0</v>
      </c>
      <c r="R37">
        <f t="shared" si="15"/>
        <v>1</v>
      </c>
      <c r="S37" s="2">
        <f t="shared" ca="1" si="16"/>
        <v>1103.4939495581066</v>
      </c>
      <c r="T37" s="2">
        <f t="shared" ca="1" si="17"/>
        <v>1011.0691736679048</v>
      </c>
      <c r="V37" t="s">
        <v>93</v>
      </c>
      <c r="W37" t="s">
        <v>30</v>
      </c>
      <c r="X37" t="s">
        <v>21</v>
      </c>
      <c r="Y37" t="s">
        <v>56</v>
      </c>
      <c r="Z37" t="s">
        <v>38</v>
      </c>
      <c r="AA37" t="s">
        <v>29</v>
      </c>
      <c r="AB37" t="s">
        <v>43</v>
      </c>
      <c r="AC37" t="s">
        <v>42</v>
      </c>
      <c r="AD37" t="s">
        <v>54</v>
      </c>
      <c r="AE37" t="s">
        <v>32</v>
      </c>
      <c r="AF37" t="s">
        <v>79</v>
      </c>
      <c r="AG37" t="s">
        <v>48</v>
      </c>
      <c r="AH37" t="s">
        <v>62</v>
      </c>
      <c r="AI37" t="s">
        <v>22</v>
      </c>
      <c r="AJ37" t="s">
        <v>25</v>
      </c>
      <c r="AK37" t="s">
        <v>63</v>
      </c>
      <c r="AL37" t="s">
        <v>20</v>
      </c>
      <c r="AM37" t="s">
        <v>78</v>
      </c>
      <c r="AN37" t="s">
        <v>26</v>
      </c>
      <c r="AO37" t="s">
        <v>27</v>
      </c>
      <c r="AP37" t="s">
        <v>76</v>
      </c>
      <c r="AQ37" t="s">
        <v>72</v>
      </c>
      <c r="AR37" t="s">
        <v>77</v>
      </c>
      <c r="AS37" t="s">
        <v>36</v>
      </c>
      <c r="AT37" t="s">
        <v>74</v>
      </c>
      <c r="AU37" t="s">
        <v>71</v>
      </c>
      <c r="AV37" t="s">
        <v>75</v>
      </c>
      <c r="AW37" t="s">
        <v>49</v>
      </c>
      <c r="AX37" t="s">
        <v>24</v>
      </c>
      <c r="AY37" t="s">
        <v>59</v>
      </c>
      <c r="AZ37" t="s">
        <v>57</v>
      </c>
      <c r="BA37" t="s">
        <v>73</v>
      </c>
      <c r="BB37" t="s">
        <v>31</v>
      </c>
      <c r="BC37" t="s">
        <v>47</v>
      </c>
      <c r="BD37" t="s">
        <v>44</v>
      </c>
      <c r="BE37" t="s">
        <v>41</v>
      </c>
      <c r="BF37" t="s">
        <v>34</v>
      </c>
      <c r="BG37" t="s">
        <v>28</v>
      </c>
      <c r="BH37" t="s">
        <v>46</v>
      </c>
      <c r="BI37" t="s">
        <v>23</v>
      </c>
      <c r="BJ37" t="s">
        <v>55</v>
      </c>
      <c r="BK37" t="s">
        <v>37</v>
      </c>
      <c r="BL37" t="s">
        <v>35</v>
      </c>
      <c r="BM37" t="s">
        <v>53</v>
      </c>
      <c r="BN37" t="s">
        <v>39</v>
      </c>
      <c r="BO37" t="s">
        <v>64</v>
      </c>
      <c r="BP37" t="s">
        <v>70</v>
      </c>
      <c r="BQ37" t="s">
        <v>69</v>
      </c>
      <c r="BR37" t="s">
        <v>66</v>
      </c>
      <c r="BS37" t="s">
        <v>52</v>
      </c>
      <c r="BT37" t="s">
        <v>68</v>
      </c>
      <c r="BU37" t="s">
        <v>58</v>
      </c>
      <c r="BV37" t="s">
        <v>50</v>
      </c>
      <c r="BW37" t="s">
        <v>65</v>
      </c>
      <c r="BX37" t="s">
        <v>61</v>
      </c>
      <c r="BY37" t="s">
        <v>67</v>
      </c>
      <c r="BZ37" t="s">
        <v>40</v>
      </c>
      <c r="CA37" t="s">
        <v>51</v>
      </c>
      <c r="CB37" t="s">
        <v>60</v>
      </c>
      <c r="CC37" t="s">
        <v>45</v>
      </c>
    </row>
    <row r="38" spans="1:84" x14ac:dyDescent="0.25">
      <c r="A38" t="s">
        <v>17</v>
      </c>
      <c r="B38">
        <v>1</v>
      </c>
      <c r="C38" t="str">
        <f t="shared" si="8"/>
        <v>https://www.enil.no/othello!1</v>
      </c>
      <c r="D38" t="s">
        <v>109</v>
      </c>
      <c r="E38" t="s">
        <v>95</v>
      </c>
      <c r="F38" t="str">
        <f t="shared" si="9"/>
        <v>https://hewgill.com/othello/!Hard</v>
      </c>
      <c r="G38">
        <v>21</v>
      </c>
      <c r="H38">
        <v>43</v>
      </c>
      <c r="I38" cm="1">
        <f t="array" aca="1" ref="I38" ca="1">MAX(ROW($C$1:INDIRECT("$C"&amp;(ROW()-1)))*($C38=$C$1:INDIRECT("$C"&amp;(ROW()-1))),ROW($F$1:INDIRECT("$F"&amp;(ROW()-1)))*($C38=$F$1:INDIRECT("$F"&amp;(ROW()-1))))</f>
        <v>37</v>
      </c>
      <c r="J38" cm="1">
        <f t="array" aca="1" ref="J38" ca="1">MAX(ROW($C$1:INDIRECT("$C"&amp;(ROW()-1)))*($F38=$C$1:INDIRECT("$C"&amp;(ROW()-1))),ROW($F$1:INDIRECT("$F"&amp;(ROW()-1)))*($F38=$F$1:INDIRECT("$F"&amp;(ROW()-1))))</f>
        <v>37</v>
      </c>
      <c r="K38" s="2" cm="1">
        <f t="array" aca="1" ref="K38" ca="1">IF($I38&gt;0,IF(INDEX($C:$C,$I38)=$C38,INDEX($S:$S,$I38),INDEX($T:$T,$I38)),1000)</f>
        <v>1103.4939495581066</v>
      </c>
      <c r="L38" s="2" cm="1">
        <f t="array" aca="1" ref="L38" ca="1">IF($J38&gt;0,IF(INDEX($C:$C,$J38)=$F38,INDEX($S:$S,$J38),INDEX($T:$T,$J38)),1000)</f>
        <v>1011.0691736679048</v>
      </c>
      <c r="M38">
        <f t="shared" ca="1" si="10"/>
        <v>573.76608518009141</v>
      </c>
      <c r="N38">
        <f t="shared" ca="1" si="11"/>
        <v>337.03339425365431</v>
      </c>
      <c r="O38">
        <f t="shared" ca="1" si="12"/>
        <v>0.62995873201070363</v>
      </c>
      <c r="P38">
        <f t="shared" ca="1" si="13"/>
        <v>0.37004126798929632</v>
      </c>
      <c r="Q38">
        <f t="shared" si="14"/>
        <v>0</v>
      </c>
      <c r="R38">
        <f t="shared" si="15"/>
        <v>1</v>
      </c>
      <c r="S38" s="2">
        <f t="shared" ca="1" si="16"/>
        <v>1083.335270133764</v>
      </c>
      <c r="T38" s="2">
        <f t="shared" ca="1" si="17"/>
        <v>1031.2278530922474</v>
      </c>
      <c r="V38" t="s">
        <v>110</v>
      </c>
      <c r="W38" t="s">
        <v>22</v>
      </c>
      <c r="X38" t="s">
        <v>32</v>
      </c>
      <c r="Y38" t="s">
        <v>42</v>
      </c>
      <c r="Z38" t="s">
        <v>79</v>
      </c>
      <c r="AA38" t="s">
        <v>29</v>
      </c>
      <c r="AB38" t="s">
        <v>36</v>
      </c>
      <c r="AC38" t="s">
        <v>24</v>
      </c>
      <c r="AD38" t="s">
        <v>30</v>
      </c>
      <c r="AE38" t="s">
        <v>78</v>
      </c>
      <c r="AF38" t="s">
        <v>25</v>
      </c>
      <c r="AG38" t="s">
        <v>20</v>
      </c>
      <c r="AH38" t="s">
        <v>47</v>
      </c>
      <c r="AI38" t="s">
        <v>64</v>
      </c>
      <c r="AJ38" t="s">
        <v>46</v>
      </c>
      <c r="AK38" t="s">
        <v>39</v>
      </c>
      <c r="AL38" t="s">
        <v>77</v>
      </c>
      <c r="AM38" t="s">
        <v>44</v>
      </c>
      <c r="AN38" t="s">
        <v>41</v>
      </c>
      <c r="AO38" t="s">
        <v>52</v>
      </c>
      <c r="AP38" t="s">
        <v>38</v>
      </c>
      <c r="AQ38" t="s">
        <v>33</v>
      </c>
      <c r="AR38" t="s">
        <v>43</v>
      </c>
      <c r="AS38" t="s">
        <v>31</v>
      </c>
      <c r="AT38" t="s">
        <v>23</v>
      </c>
      <c r="AU38" t="s">
        <v>26</v>
      </c>
      <c r="AV38" t="s">
        <v>49</v>
      </c>
      <c r="AW38" t="s">
        <v>55</v>
      </c>
      <c r="AX38" t="s">
        <v>27</v>
      </c>
      <c r="AY38" t="s">
        <v>34</v>
      </c>
      <c r="AZ38" t="s">
        <v>28</v>
      </c>
      <c r="BA38" t="s">
        <v>35</v>
      </c>
      <c r="BB38" t="s">
        <v>56</v>
      </c>
      <c r="BC38" t="s">
        <v>58</v>
      </c>
      <c r="BD38" t="s">
        <v>54</v>
      </c>
      <c r="BE38" t="s">
        <v>57</v>
      </c>
      <c r="BF38" t="s">
        <v>60</v>
      </c>
      <c r="BG38" t="s">
        <v>61</v>
      </c>
      <c r="BH38" t="s">
        <v>59</v>
      </c>
      <c r="BI38" t="s">
        <v>67</v>
      </c>
      <c r="BJ38" t="s">
        <v>40</v>
      </c>
      <c r="BK38" t="s">
        <v>73</v>
      </c>
      <c r="BL38" t="s">
        <v>53</v>
      </c>
      <c r="BM38" t="s">
        <v>51</v>
      </c>
      <c r="BN38" t="s">
        <v>50</v>
      </c>
      <c r="BO38" t="s">
        <v>62</v>
      </c>
      <c r="BP38" t="s">
        <v>48</v>
      </c>
      <c r="BQ38" t="s">
        <v>70</v>
      </c>
      <c r="BR38" t="s">
        <v>71</v>
      </c>
      <c r="BS38" t="s">
        <v>74</v>
      </c>
      <c r="BT38" t="s">
        <v>76</v>
      </c>
      <c r="BU38" t="s">
        <v>75</v>
      </c>
      <c r="BV38" t="s">
        <v>72</v>
      </c>
      <c r="BW38" t="s">
        <v>63</v>
      </c>
      <c r="BX38" t="s">
        <v>68</v>
      </c>
      <c r="BY38" t="s">
        <v>65</v>
      </c>
      <c r="BZ38" t="s">
        <v>87</v>
      </c>
      <c r="CA38" t="s">
        <v>45</v>
      </c>
      <c r="CB38" t="s">
        <v>37</v>
      </c>
      <c r="CC38" t="s">
        <v>66</v>
      </c>
      <c r="CD38" t="s">
        <v>69</v>
      </c>
    </row>
    <row r="39" spans="1:84" x14ac:dyDescent="0.25">
      <c r="A39" t="s">
        <v>17</v>
      </c>
      <c r="B39">
        <v>1</v>
      </c>
      <c r="C39" t="str">
        <f t="shared" si="8"/>
        <v>https://www.enil.no/othello!1</v>
      </c>
      <c r="D39" t="s">
        <v>109</v>
      </c>
      <c r="E39" t="s">
        <v>95</v>
      </c>
      <c r="F39" t="str">
        <f t="shared" si="9"/>
        <v>https://hewgill.com/othello/!Hard</v>
      </c>
      <c r="G39">
        <v>39</v>
      </c>
      <c r="H39">
        <v>25</v>
      </c>
      <c r="I39" cm="1">
        <f t="array" aca="1" ref="I39" ca="1">MAX(ROW($C$1:INDIRECT("$C"&amp;(ROW()-1)))*($C39=$C$1:INDIRECT("$C"&amp;(ROW()-1))),ROW($F$1:INDIRECT("$F"&amp;(ROW()-1)))*($C39=$F$1:INDIRECT("$F"&amp;(ROW()-1))))</f>
        <v>38</v>
      </c>
      <c r="J39" cm="1">
        <f t="array" aca="1" ref="J39" ca="1">MAX(ROW($C$1:INDIRECT("$C"&amp;(ROW()-1)))*($F39=$C$1:INDIRECT("$C"&amp;(ROW()-1))),ROW($F$1:INDIRECT("$F"&amp;(ROW()-1)))*($F39=$F$1:INDIRECT("$F"&amp;(ROW()-1))))</f>
        <v>38</v>
      </c>
      <c r="K39" s="2" cm="1">
        <f t="array" aca="1" ref="K39" ca="1">IF($I39&gt;0,IF(INDEX($C:$C,$I39)=$C39,INDEX($S:$S,$I39),INDEX($T:$T,$I39)),1000)</f>
        <v>1083.335270133764</v>
      </c>
      <c r="L39" s="2" cm="1">
        <f t="array" aca="1" ref="L39" ca="1">IF($J39&gt;0,IF(INDEX($C:$C,$J39)=$F39,INDEX($S:$S,$J39),INDEX($T:$T,$J39)),1000)</f>
        <v>1031.2278530922474</v>
      </c>
      <c r="M39">
        <f t="shared" ca="1" si="10"/>
        <v>510.9026735338997</v>
      </c>
      <c r="N39">
        <f t="shared" ca="1" si="11"/>
        <v>378.5032672823674</v>
      </c>
      <c r="O39">
        <f t="shared" ca="1" si="12"/>
        <v>0.57443137052245263</v>
      </c>
      <c r="P39">
        <f t="shared" ca="1" si="13"/>
        <v>0.42556862947754742</v>
      </c>
      <c r="Q39">
        <f t="shared" si="14"/>
        <v>1</v>
      </c>
      <c r="R39">
        <f t="shared" si="15"/>
        <v>0</v>
      </c>
      <c r="S39" s="2">
        <f t="shared" ca="1" si="16"/>
        <v>1096.9534662770454</v>
      </c>
      <c r="T39" s="2">
        <f t="shared" ca="1" si="17"/>
        <v>1017.6096569489659</v>
      </c>
      <c r="V39" t="s">
        <v>86</v>
      </c>
      <c r="W39" t="s">
        <v>22</v>
      </c>
      <c r="X39" t="s">
        <v>32</v>
      </c>
      <c r="Y39" t="s">
        <v>42</v>
      </c>
      <c r="Z39" t="s">
        <v>79</v>
      </c>
      <c r="AA39" t="s">
        <v>29</v>
      </c>
      <c r="AB39" t="s">
        <v>54</v>
      </c>
      <c r="AC39" t="s">
        <v>26</v>
      </c>
      <c r="AD39" t="s">
        <v>20</v>
      </c>
      <c r="AE39" t="s">
        <v>23</v>
      </c>
      <c r="AF39" t="s">
        <v>33</v>
      </c>
      <c r="AG39" t="s">
        <v>57</v>
      </c>
      <c r="AH39" t="s">
        <v>38</v>
      </c>
      <c r="AI39" t="s">
        <v>56</v>
      </c>
      <c r="AJ39" t="s">
        <v>49</v>
      </c>
      <c r="AK39" t="s">
        <v>53</v>
      </c>
      <c r="AL39" t="s">
        <v>30</v>
      </c>
      <c r="AM39" t="s">
        <v>55</v>
      </c>
      <c r="AN39" t="s">
        <v>62</v>
      </c>
      <c r="AO39" t="s">
        <v>78</v>
      </c>
      <c r="AP39" t="s">
        <v>43</v>
      </c>
      <c r="AQ39" t="s">
        <v>25</v>
      </c>
      <c r="AR39" t="s">
        <v>58</v>
      </c>
      <c r="AS39" t="s">
        <v>77</v>
      </c>
      <c r="AT39" t="s">
        <v>34</v>
      </c>
      <c r="AU39" t="s">
        <v>76</v>
      </c>
      <c r="AV39" t="s">
        <v>28</v>
      </c>
      <c r="AW39" t="s">
        <v>27</v>
      </c>
      <c r="AX39" t="s">
        <v>35</v>
      </c>
      <c r="AY39" t="s">
        <v>50</v>
      </c>
      <c r="AZ39" t="s">
        <v>48</v>
      </c>
      <c r="BA39" t="s">
        <v>31</v>
      </c>
      <c r="BB39" t="s">
        <v>51</v>
      </c>
      <c r="BC39" t="s">
        <v>60</v>
      </c>
      <c r="BD39" t="s">
        <v>61</v>
      </c>
      <c r="BE39" t="s">
        <v>71</v>
      </c>
      <c r="BF39" t="s">
        <v>72</v>
      </c>
      <c r="BG39" t="s">
        <v>74</v>
      </c>
      <c r="BH39" t="s">
        <v>75</v>
      </c>
      <c r="BI39" t="s">
        <v>73</v>
      </c>
      <c r="BJ39" t="s">
        <v>46</v>
      </c>
      <c r="BK39" t="s">
        <v>24</v>
      </c>
      <c r="BL39" t="s">
        <v>44</v>
      </c>
      <c r="BM39" t="s">
        <v>41</v>
      </c>
      <c r="BN39" t="s">
        <v>39</v>
      </c>
      <c r="BO39" t="s">
        <v>47</v>
      </c>
      <c r="BP39" t="s">
        <v>52</v>
      </c>
      <c r="BQ39" t="s">
        <v>36</v>
      </c>
      <c r="BR39" t="s">
        <v>64</v>
      </c>
      <c r="BS39" t="s">
        <v>67</v>
      </c>
      <c r="BT39" t="s">
        <v>65</v>
      </c>
      <c r="BU39" t="s">
        <v>68</v>
      </c>
      <c r="BV39" t="s">
        <v>70</v>
      </c>
      <c r="BW39" t="s">
        <v>40</v>
      </c>
      <c r="BX39" t="s">
        <v>45</v>
      </c>
      <c r="BY39" t="s">
        <v>37</v>
      </c>
      <c r="BZ39" t="s">
        <v>87</v>
      </c>
      <c r="CA39" t="s">
        <v>66</v>
      </c>
      <c r="CB39" t="s">
        <v>69</v>
      </c>
      <c r="CC39" t="s">
        <v>59</v>
      </c>
      <c r="CD39" t="s">
        <v>63</v>
      </c>
    </row>
    <row r="40" spans="1:84" x14ac:dyDescent="0.25">
      <c r="A40" t="s">
        <v>17</v>
      </c>
      <c r="B40">
        <v>1</v>
      </c>
      <c r="C40" t="str">
        <f t="shared" si="8"/>
        <v>https://www.enil.no/othello!1</v>
      </c>
      <c r="D40" t="s">
        <v>109</v>
      </c>
      <c r="E40" t="s">
        <v>95</v>
      </c>
      <c r="F40" t="str">
        <f t="shared" si="9"/>
        <v>https://hewgill.com/othello/!Hard</v>
      </c>
      <c r="G40">
        <v>39</v>
      </c>
      <c r="H40">
        <v>25</v>
      </c>
      <c r="I40" cm="1">
        <f t="array" aca="1" ref="I40" ca="1">MAX(ROW($C$1:INDIRECT("$C"&amp;(ROW()-1)))*($C40=$C$1:INDIRECT("$C"&amp;(ROW()-1))),ROW($F$1:INDIRECT("$F"&amp;(ROW()-1)))*($C40=$F$1:INDIRECT("$F"&amp;(ROW()-1))))</f>
        <v>39</v>
      </c>
      <c r="J40" cm="1">
        <f t="array" aca="1" ref="J40" ca="1">MAX(ROW($C$1:INDIRECT("$C"&amp;(ROW()-1)))*($F40=$C$1:INDIRECT("$C"&amp;(ROW()-1))),ROW($F$1:INDIRECT("$F"&amp;(ROW()-1)))*($F40=$F$1:INDIRECT("$F"&amp;(ROW()-1))))</f>
        <v>39</v>
      </c>
      <c r="K40" s="2" cm="1">
        <f t="array" aca="1" ref="K40" ca="1">IF($I40&gt;0,IF(INDEX($C:$C,$I40)=$C40,INDEX($S:$S,$I40),INDEX($T:$T,$I40)),1000)</f>
        <v>1096.9534662770454</v>
      </c>
      <c r="L40" s="2" cm="1">
        <f t="array" aca="1" ref="L40" ca="1">IF($J40&gt;0,IF(INDEX($C:$C,$J40)=$F40,INDEX($S:$S,$J40),INDEX($T:$T,$J40)),1000)</f>
        <v>1017.6096569489659</v>
      </c>
      <c r="M40">
        <f t="shared" ca="1" si="10"/>
        <v>552.5653726296938</v>
      </c>
      <c r="N40">
        <f t="shared" ca="1" si="11"/>
        <v>349.96462097430742</v>
      </c>
      <c r="O40">
        <f t="shared" ca="1" si="12"/>
        <v>0.61224045355343648</v>
      </c>
      <c r="P40">
        <f t="shared" ca="1" si="13"/>
        <v>0.38775954644656357</v>
      </c>
      <c r="Q40">
        <f t="shared" si="14"/>
        <v>1</v>
      </c>
      <c r="R40">
        <f t="shared" si="15"/>
        <v>0</v>
      </c>
      <c r="S40" s="2">
        <f t="shared" ca="1" si="16"/>
        <v>1109.3617717633356</v>
      </c>
      <c r="T40" s="2">
        <f t="shared" ca="1" si="17"/>
        <v>1005.2013514626759</v>
      </c>
      <c r="V40" t="s">
        <v>89</v>
      </c>
      <c r="W40" t="s">
        <v>42</v>
      </c>
      <c r="X40" t="s">
        <v>36</v>
      </c>
      <c r="Y40" t="s">
        <v>26</v>
      </c>
      <c r="Z40" t="s">
        <v>22</v>
      </c>
      <c r="AA40" t="s">
        <v>32</v>
      </c>
      <c r="AB40" t="s">
        <v>29</v>
      </c>
      <c r="AC40" t="s">
        <v>25</v>
      </c>
      <c r="AD40" t="s">
        <v>78</v>
      </c>
      <c r="AE40" t="s">
        <v>30</v>
      </c>
      <c r="AF40" t="s">
        <v>21</v>
      </c>
      <c r="AG40" t="s">
        <v>64</v>
      </c>
      <c r="AH40" t="s">
        <v>31</v>
      </c>
      <c r="AI40" t="s">
        <v>23</v>
      </c>
      <c r="AJ40" t="s">
        <v>20</v>
      </c>
      <c r="AK40" t="s">
        <v>24</v>
      </c>
      <c r="AL40" t="s">
        <v>34</v>
      </c>
      <c r="AM40" t="s">
        <v>28</v>
      </c>
      <c r="AN40" t="s">
        <v>46</v>
      </c>
      <c r="AO40" t="s">
        <v>49</v>
      </c>
      <c r="AP40" t="s">
        <v>27</v>
      </c>
      <c r="AQ40" t="s">
        <v>37</v>
      </c>
      <c r="AR40" t="s">
        <v>55</v>
      </c>
      <c r="AS40" t="s">
        <v>56</v>
      </c>
      <c r="AT40" t="s">
        <v>54</v>
      </c>
      <c r="AU40" t="s">
        <v>33</v>
      </c>
      <c r="AV40" t="s">
        <v>38</v>
      </c>
      <c r="AW40" t="s">
        <v>43</v>
      </c>
      <c r="AX40" t="s">
        <v>77</v>
      </c>
      <c r="AY40" t="s">
        <v>58</v>
      </c>
      <c r="AZ40" t="s">
        <v>47</v>
      </c>
      <c r="BA40" t="s">
        <v>57</v>
      </c>
      <c r="BB40" t="s">
        <v>41</v>
      </c>
      <c r="BC40" t="s">
        <v>44</v>
      </c>
      <c r="BD40" t="s">
        <v>72</v>
      </c>
      <c r="BE40" t="s">
        <v>74</v>
      </c>
      <c r="BF40" t="s">
        <v>59</v>
      </c>
      <c r="BG40" t="s">
        <v>63</v>
      </c>
      <c r="BH40" t="s">
        <v>35</v>
      </c>
      <c r="BI40" t="s">
        <v>53</v>
      </c>
      <c r="BJ40" t="s">
        <v>62</v>
      </c>
      <c r="BK40" t="s">
        <v>48</v>
      </c>
      <c r="BL40" t="s">
        <v>61</v>
      </c>
      <c r="BM40" t="s">
        <v>60</v>
      </c>
      <c r="BN40" t="s">
        <v>75</v>
      </c>
      <c r="BO40" t="s">
        <v>73</v>
      </c>
      <c r="BP40" t="s">
        <v>76</v>
      </c>
      <c r="BQ40" t="s">
        <v>71</v>
      </c>
      <c r="BR40" t="s">
        <v>66</v>
      </c>
      <c r="BS40" t="s">
        <v>69</v>
      </c>
      <c r="BT40" t="s">
        <v>70</v>
      </c>
      <c r="BU40" t="s">
        <v>67</v>
      </c>
      <c r="BV40" t="s">
        <v>39</v>
      </c>
      <c r="BW40" t="s">
        <v>50</v>
      </c>
      <c r="BX40" t="s">
        <v>51</v>
      </c>
      <c r="BY40" t="s">
        <v>52</v>
      </c>
      <c r="BZ40" t="s">
        <v>65</v>
      </c>
      <c r="CA40" t="s">
        <v>68</v>
      </c>
      <c r="CB40" t="s">
        <v>45</v>
      </c>
      <c r="CC40" t="s">
        <v>87</v>
      </c>
      <c r="CD40" t="s">
        <v>40</v>
      </c>
    </row>
    <row r="41" spans="1:84" x14ac:dyDescent="0.25">
      <c r="A41" t="s">
        <v>94</v>
      </c>
      <c r="B41" t="s">
        <v>95</v>
      </c>
      <c r="C41" t="str">
        <f t="shared" si="8"/>
        <v>https://www.mathsisfun.com/games/reversi.html!Hard</v>
      </c>
      <c r="D41" t="s">
        <v>108</v>
      </c>
      <c r="E41" t="s">
        <v>88</v>
      </c>
      <c r="F41" t="str">
        <f t="shared" si="9"/>
        <v>http://davidbau.com/reversi/!</v>
      </c>
      <c r="G41">
        <v>21</v>
      </c>
      <c r="H41">
        <v>43</v>
      </c>
      <c r="I41" cm="1">
        <f t="array" aca="1" ref="I41" ca="1">MAX(ROW($C$1:INDIRECT("$C"&amp;(ROW()-1)))*($C41=$C$1:INDIRECT("$C"&amp;(ROW()-1))),ROW($F$1:INDIRECT("$F"&amp;(ROW()-1)))*($C41=$F$1:INDIRECT("$F"&amp;(ROW()-1))))</f>
        <v>11</v>
      </c>
      <c r="J41" cm="1">
        <f t="array" aca="1" ref="J41" ca="1">MAX(ROW($C$1:INDIRECT("$C"&amp;(ROW()-1)))*($F41=$C$1:INDIRECT("$C"&amp;(ROW()-1))),ROW($F$1:INDIRECT("$F"&amp;(ROW()-1)))*($F41=$F$1:INDIRECT("$F"&amp;(ROW()-1))))</f>
        <v>35</v>
      </c>
      <c r="K41" s="2" cm="1">
        <f t="array" aca="1" ref="K41" ca="1">IF($I41&gt;0,IF(INDEX($C:$C,$I41)=$C41,INDEX($S:$S,$I41),INDEX($T:$T,$I41)),1000)</f>
        <v>1030.1456168997674</v>
      </c>
      <c r="L41" s="2" cm="1">
        <f t="array" aca="1" ref="L41" ca="1">IF($J41&gt;0,IF(INDEX($C:$C,$J41)=$F41,INDEX($S:$S,$J41),INDEX($T:$T,$J41)),1000)</f>
        <v>1075.449767470079</v>
      </c>
      <c r="M41">
        <f t="shared" ca="1" si="10"/>
        <v>376.152577655762</v>
      </c>
      <c r="N41">
        <f t="shared" ca="1" si="11"/>
        <v>488.22995157007796</v>
      </c>
      <c r="O41">
        <f t="shared" ca="1" si="12"/>
        <v>0.43516911198176633</v>
      </c>
      <c r="P41">
        <f t="shared" ca="1" si="13"/>
        <v>0.56483088801823356</v>
      </c>
      <c r="Q41">
        <f t="shared" si="14"/>
        <v>0</v>
      </c>
      <c r="R41">
        <f t="shared" si="15"/>
        <v>1</v>
      </c>
      <c r="S41" s="2">
        <f t="shared" ca="1" si="16"/>
        <v>1016.2202053163509</v>
      </c>
      <c r="T41" s="2">
        <f t="shared" ca="1" si="17"/>
        <v>1089.3751790534955</v>
      </c>
    </row>
    <row r="42" spans="1:84" x14ac:dyDescent="0.25">
      <c r="A42" t="s">
        <v>94</v>
      </c>
      <c r="B42" t="s">
        <v>95</v>
      </c>
      <c r="C42" t="str">
        <f t="shared" si="8"/>
        <v>https://www.mathsisfun.com/games/reversi.html!Hard</v>
      </c>
      <c r="D42" t="s">
        <v>108</v>
      </c>
      <c r="E42" t="s">
        <v>88</v>
      </c>
      <c r="F42" t="str">
        <f t="shared" si="9"/>
        <v>http://davidbau.com/reversi/!</v>
      </c>
      <c r="G42">
        <v>23</v>
      </c>
      <c r="H42">
        <v>41</v>
      </c>
      <c r="I42" cm="1">
        <f t="array" aca="1" ref="I42" ca="1">MAX(ROW($C$1:INDIRECT("$C"&amp;(ROW()-1)))*($C42=$C$1:INDIRECT("$C"&amp;(ROW()-1))),ROW($F$1:INDIRECT("$F"&amp;(ROW()-1)))*($C42=$F$1:INDIRECT("$F"&amp;(ROW()-1))))</f>
        <v>41</v>
      </c>
      <c r="J42" cm="1">
        <f t="array" aca="1" ref="J42" ca="1">MAX(ROW($C$1:INDIRECT("$C"&amp;(ROW()-1)))*($F42=$C$1:INDIRECT("$C"&amp;(ROW()-1))),ROW($F$1:INDIRECT("$F"&amp;(ROW()-1)))*($F42=$F$1:INDIRECT("$F"&amp;(ROW()-1))))</f>
        <v>41</v>
      </c>
      <c r="K42" s="2" cm="1">
        <f t="array" aca="1" ref="K42" ca="1">IF($I42&gt;0,IF(INDEX($C:$C,$I42)=$C42,INDEX($S:$S,$I42),INDEX($T:$T,$I42)),1000)</f>
        <v>1016.2202053163509</v>
      </c>
      <c r="L42" s="2" cm="1">
        <f t="array" aca="1" ref="L42" ca="1">IF($J42&gt;0,IF(INDEX($C:$C,$J42)=$F42,INDEX($S:$S,$J42),INDEX($T:$T,$J42)),1000)</f>
        <v>1089.3751790534955</v>
      </c>
      <c r="M42">
        <f t="shared" ca="1" si="10"/>
        <v>347.17665405552162</v>
      </c>
      <c r="N42">
        <f t="shared" ca="1" si="11"/>
        <v>528.97841092293834</v>
      </c>
      <c r="O42">
        <f t="shared" ca="1" si="12"/>
        <v>0.39625023917890251</v>
      </c>
      <c r="P42">
        <f t="shared" ca="1" si="13"/>
        <v>0.60374976082109755</v>
      </c>
      <c r="Q42">
        <f t="shared" si="14"/>
        <v>0</v>
      </c>
      <c r="R42">
        <f t="shared" si="15"/>
        <v>1</v>
      </c>
      <c r="S42" s="2">
        <f t="shared" ca="1" si="16"/>
        <v>1003.540197662626</v>
      </c>
      <c r="T42" s="2">
        <f t="shared" ca="1" si="17"/>
        <v>1102.0551867072204</v>
      </c>
    </row>
    <row r="43" spans="1:84" x14ac:dyDescent="0.25">
      <c r="A43" t="s">
        <v>94</v>
      </c>
      <c r="B43" t="s">
        <v>95</v>
      </c>
      <c r="C43" t="str">
        <f t="shared" si="8"/>
        <v>https://www.mathsisfun.com/games/reversi.html!Hard</v>
      </c>
      <c r="D43" t="s">
        <v>108</v>
      </c>
      <c r="E43" t="s">
        <v>88</v>
      </c>
      <c r="F43" t="str">
        <f t="shared" si="9"/>
        <v>http://davidbau.com/reversi/!</v>
      </c>
      <c r="G43">
        <v>17</v>
      </c>
      <c r="H43">
        <v>47</v>
      </c>
      <c r="I43" cm="1">
        <f t="array" aca="1" ref="I43" ca="1">MAX(ROW($C$1:INDIRECT("$C"&amp;(ROW()-1)))*($C43=$C$1:INDIRECT("$C"&amp;(ROW()-1))),ROW($F$1:INDIRECT("$F"&amp;(ROW()-1)))*($C43=$F$1:INDIRECT("$F"&amp;(ROW()-1))))</f>
        <v>42</v>
      </c>
      <c r="J43" cm="1">
        <f t="array" aca="1" ref="J43" ca="1">MAX(ROW($C$1:INDIRECT("$C"&amp;(ROW()-1)))*($F43=$C$1:INDIRECT("$C"&amp;(ROW()-1))),ROW($F$1:INDIRECT("$F"&amp;(ROW()-1)))*($F43=$F$1:INDIRECT("$F"&amp;(ROW()-1))))</f>
        <v>42</v>
      </c>
      <c r="K43" s="2" cm="1">
        <f t="array" aca="1" ref="K43" ca="1">IF($I43&gt;0,IF(INDEX($C:$C,$I43)=$C43,INDEX($S:$S,$I43),INDEX($T:$T,$I43)),1000)</f>
        <v>1003.540197662626</v>
      </c>
      <c r="L43" s="2" cm="1">
        <f t="array" aca="1" ref="L43" ca="1">IF($J43&gt;0,IF(INDEX($C:$C,$J43)=$F43,INDEX($S:$S,$J43),INDEX($T:$T,$J43)),1000)</f>
        <v>1102.0551867072204</v>
      </c>
      <c r="M43">
        <f t="shared" ca="1" si="10"/>
        <v>322.73829041280885</v>
      </c>
      <c r="N43">
        <f t="shared" ca="1" si="11"/>
        <v>569.03367287758294</v>
      </c>
      <c r="O43">
        <f t="shared" ca="1" si="12"/>
        <v>0.36190674712624277</v>
      </c>
      <c r="P43">
        <f t="shared" ca="1" si="13"/>
        <v>0.63809325287375729</v>
      </c>
      <c r="Q43">
        <f t="shared" si="14"/>
        <v>0</v>
      </c>
      <c r="R43">
        <f t="shared" si="15"/>
        <v>1</v>
      </c>
      <c r="S43" s="2">
        <f t="shared" ca="1" si="16"/>
        <v>991.95918175458633</v>
      </c>
      <c r="T43" s="2">
        <f t="shared" ca="1" si="17"/>
        <v>1113.6362026152601</v>
      </c>
    </row>
    <row r="44" spans="1:84" x14ac:dyDescent="0.25">
      <c r="A44" t="s">
        <v>94</v>
      </c>
      <c r="B44" t="s">
        <v>95</v>
      </c>
      <c r="C44" t="str">
        <f t="shared" si="8"/>
        <v>https://www.mathsisfun.com/games/reversi.html!Hard</v>
      </c>
      <c r="D44" t="s">
        <v>109</v>
      </c>
      <c r="E44" t="s">
        <v>95</v>
      </c>
      <c r="F44" t="str">
        <f t="shared" si="9"/>
        <v>https://hewgill.com/othello/!Hard</v>
      </c>
      <c r="G44">
        <v>28</v>
      </c>
      <c r="H44">
        <v>36</v>
      </c>
      <c r="I44" cm="1">
        <f t="array" aca="1" ref="I44" ca="1">MAX(ROW($C$1:INDIRECT("$C"&amp;(ROW()-1)))*($C44=$C$1:INDIRECT("$C"&amp;(ROW()-1))),ROW($F$1:INDIRECT("$F"&amp;(ROW()-1)))*($C44=$F$1:INDIRECT("$F"&amp;(ROW()-1))))</f>
        <v>43</v>
      </c>
      <c r="J44" cm="1">
        <f t="array" aca="1" ref="J44" ca="1">MAX(ROW($C$1:INDIRECT("$C"&amp;(ROW()-1)))*($F44=$C$1:INDIRECT("$C"&amp;(ROW()-1))),ROW($F$1:INDIRECT("$F"&amp;(ROW()-1)))*($F44=$F$1:INDIRECT("$F"&amp;(ROW()-1))))</f>
        <v>40</v>
      </c>
      <c r="K44" s="2" cm="1">
        <f t="array" aca="1" ref="K44" ca="1">IF($I44&gt;0,IF(INDEX($C:$C,$I44)=$C44,INDEX($S:$S,$I44),INDEX($T:$T,$I44)),1000)</f>
        <v>991.95918175458633</v>
      </c>
      <c r="L44" s="2" cm="1">
        <f t="array" aca="1" ref="L44" ca="1">IF($J44&gt;0,IF(INDEX($C:$C,$J44)=$F44,INDEX($S:$S,$J44),INDEX($T:$T,$J44)),1000)</f>
        <v>1005.2013514626759</v>
      </c>
      <c r="M44">
        <f t="shared" ca="1" si="10"/>
        <v>301.92422096061358</v>
      </c>
      <c r="N44">
        <f t="shared" ca="1" si="11"/>
        <v>325.83923590557737</v>
      </c>
      <c r="O44">
        <f t="shared" ca="1" si="12"/>
        <v>0.48095220844460423</v>
      </c>
      <c r="P44">
        <f t="shared" ca="1" si="13"/>
        <v>0.51904779155539582</v>
      </c>
      <c r="Q44">
        <f t="shared" si="14"/>
        <v>0</v>
      </c>
      <c r="R44">
        <f t="shared" si="15"/>
        <v>1</v>
      </c>
      <c r="S44" s="2">
        <f t="shared" ca="1" si="16"/>
        <v>976.56871108435894</v>
      </c>
      <c r="T44" s="2">
        <f t="shared" ca="1" si="17"/>
        <v>1020.5918221329033</v>
      </c>
    </row>
    <row r="45" spans="1:84" x14ac:dyDescent="0.25">
      <c r="A45" t="s">
        <v>94</v>
      </c>
      <c r="B45" t="s">
        <v>95</v>
      </c>
      <c r="C45" t="str">
        <f t="shared" si="8"/>
        <v>https://www.mathsisfun.com/games/reversi.html!Hard</v>
      </c>
      <c r="D45" t="s">
        <v>109</v>
      </c>
      <c r="E45" t="s">
        <v>95</v>
      </c>
      <c r="F45" t="str">
        <f t="shared" si="9"/>
        <v>https://hewgill.com/othello/!Hard</v>
      </c>
      <c r="G45">
        <v>11</v>
      </c>
      <c r="H45">
        <v>53</v>
      </c>
      <c r="I45" cm="1">
        <f t="array" aca="1" ref="I45" ca="1">MAX(ROW($C$1:INDIRECT("$C"&amp;(ROW()-1)))*($C45=$C$1:INDIRECT("$C"&amp;(ROW()-1))),ROW($F$1:INDIRECT("$F"&amp;(ROW()-1)))*($C45=$F$1:INDIRECT("$F"&amp;(ROW()-1))))</f>
        <v>44</v>
      </c>
      <c r="J45" cm="1">
        <f t="array" aca="1" ref="J45" ca="1">MAX(ROW($C$1:INDIRECT("$C"&amp;(ROW()-1)))*($F45=$C$1:INDIRECT("$C"&amp;(ROW()-1))),ROW($F$1:INDIRECT("$F"&amp;(ROW()-1)))*($F45=$F$1:INDIRECT("$F"&amp;(ROW()-1))))</f>
        <v>44</v>
      </c>
      <c r="K45" s="2" cm="1">
        <f t="array" aca="1" ref="K45" ca="1">IF($I45&gt;0,IF(INDEX($C:$C,$I45)=$C45,INDEX($S:$S,$I45),INDEX($T:$T,$I45)),1000)</f>
        <v>976.56871108435894</v>
      </c>
      <c r="L45" s="2" cm="1">
        <f t="array" aca="1" ref="L45" ca="1">IF($J45&gt;0,IF(INDEX($C:$C,$J45)=$F45,INDEX($S:$S,$J45),INDEX($T:$T,$J45)),1000)</f>
        <v>1020.5918221329033</v>
      </c>
      <c r="M45">
        <f t="shared" ca="1" si="10"/>
        <v>276.32601739490934</v>
      </c>
      <c r="N45">
        <f t="shared" ca="1" si="11"/>
        <v>356.02422959180069</v>
      </c>
      <c r="O45">
        <f t="shared" ca="1" si="12"/>
        <v>0.43698254046972296</v>
      </c>
      <c r="P45">
        <f t="shared" ca="1" si="13"/>
        <v>0.56301745953027693</v>
      </c>
      <c r="Q45">
        <f t="shared" si="14"/>
        <v>0</v>
      </c>
      <c r="R45">
        <f t="shared" si="15"/>
        <v>1</v>
      </c>
      <c r="S45" s="2">
        <f t="shared" ca="1" si="16"/>
        <v>962.58526978932775</v>
      </c>
      <c r="T45" s="2">
        <f t="shared" ca="1" si="17"/>
        <v>1034.5752634279345</v>
      </c>
    </row>
    <row r="46" spans="1:84" x14ac:dyDescent="0.25">
      <c r="A46" t="s">
        <v>94</v>
      </c>
      <c r="B46" t="s">
        <v>95</v>
      </c>
      <c r="C46" t="str">
        <f t="shared" si="8"/>
        <v>https://www.mathsisfun.com/games/reversi.html!Hard</v>
      </c>
      <c r="D46" t="s">
        <v>109</v>
      </c>
      <c r="E46" t="s">
        <v>95</v>
      </c>
      <c r="F46" t="str">
        <f t="shared" si="9"/>
        <v>https://hewgill.com/othello/!Hard</v>
      </c>
      <c r="G46">
        <v>13</v>
      </c>
      <c r="H46">
        <v>51</v>
      </c>
      <c r="I46" cm="1">
        <f t="array" aca="1" ref="I46" ca="1">MAX(ROW($C$1:INDIRECT("$C"&amp;(ROW()-1)))*($C46=$C$1:INDIRECT("$C"&amp;(ROW()-1))),ROW($F$1:INDIRECT("$F"&amp;(ROW()-1)))*($C46=$F$1:INDIRECT("$F"&amp;(ROW()-1))))</f>
        <v>45</v>
      </c>
      <c r="J46" cm="1">
        <f t="array" aca="1" ref="J46" ca="1">MAX(ROW($C$1:INDIRECT("$C"&amp;(ROW()-1)))*($F46=$C$1:INDIRECT("$C"&amp;(ROW()-1))),ROW($F$1:INDIRECT("$F"&amp;(ROW()-1)))*($F46=$F$1:INDIRECT("$F"&amp;(ROW()-1))))</f>
        <v>45</v>
      </c>
      <c r="K46" s="2" cm="1">
        <f t="array" aca="1" ref="K46" ca="1">IF($I46&gt;0,IF(INDEX($C:$C,$I46)=$C46,INDEX($S:$S,$I46),INDEX($T:$T,$I46)),1000)</f>
        <v>962.58526978932775</v>
      </c>
      <c r="L46" s="2" cm="1">
        <f t="array" aca="1" ref="L46" ca="1">IF($J46&gt;0,IF(INDEX($C:$C,$J46)=$F46,INDEX($S:$S,$J46),INDEX($T:$T,$J46)),1000)</f>
        <v>1034.5752634279345</v>
      </c>
      <c r="M46">
        <f t="shared" ca="1" si="10"/>
        <v>254.95478925019731</v>
      </c>
      <c r="N46">
        <f t="shared" ca="1" si="11"/>
        <v>385.86746202539473</v>
      </c>
      <c r="O46">
        <f t="shared" ca="1" si="12"/>
        <v>0.39785570607558607</v>
      </c>
      <c r="P46">
        <f t="shared" ca="1" si="13"/>
        <v>0.60214429392441393</v>
      </c>
      <c r="Q46">
        <f t="shared" si="14"/>
        <v>0</v>
      </c>
      <c r="R46">
        <f t="shared" si="15"/>
        <v>1</v>
      </c>
      <c r="S46" s="2">
        <f t="shared" ca="1" si="16"/>
        <v>949.85388719490902</v>
      </c>
      <c r="T46" s="2">
        <f t="shared" ca="1" si="17"/>
        <v>1047.3066460223533</v>
      </c>
    </row>
    <row r="47" spans="1:84" x14ac:dyDescent="0.25">
      <c r="A47" t="s">
        <v>103</v>
      </c>
      <c r="B47" t="s">
        <v>95</v>
      </c>
      <c r="C47" t="str">
        <f t="shared" si="8"/>
        <v>https://reversi.zone/!Hard</v>
      </c>
      <c r="D47" t="s">
        <v>109</v>
      </c>
      <c r="E47" t="s">
        <v>95</v>
      </c>
      <c r="F47" t="str">
        <f t="shared" si="9"/>
        <v>https://hewgill.com/othello/!Hard</v>
      </c>
      <c r="G47">
        <v>28</v>
      </c>
      <c r="H47">
        <v>36</v>
      </c>
      <c r="I47" cm="1">
        <f t="array" aca="1" ref="I47" ca="1">MAX(ROW($C$1:INDIRECT("$C"&amp;(ROW()-1)))*($C47=$C$1:INDIRECT("$C"&amp;(ROW()-1))),ROW($F$1:INDIRECT("$F"&amp;(ROW()-1)))*($C47=$F$1:INDIRECT("$F"&amp;(ROW()-1))))</f>
        <v>21</v>
      </c>
      <c r="J47" cm="1">
        <f t="array" aca="1" ref="J47" ca="1">MAX(ROW($C$1:INDIRECT("$C"&amp;(ROW()-1)))*($F47=$C$1:INDIRECT("$C"&amp;(ROW()-1))),ROW($F$1:INDIRECT("$F"&amp;(ROW()-1)))*($F47=$F$1:INDIRECT("$F"&amp;(ROW()-1))))</f>
        <v>46</v>
      </c>
      <c r="K47" s="2" cm="1">
        <f t="array" aca="1" ref="K47" ca="1">IF($I47&gt;0,IF(INDEX($C:$C,$I47)=$C47,INDEX($S:$S,$I47),INDEX($T:$T,$I47)),1000)</f>
        <v>987.8083180651663</v>
      </c>
      <c r="L47" s="2" cm="1">
        <f t="array" aca="1" ref="L47" ca="1">IF($J47&gt;0,IF(INDEX($C:$C,$J47)=$F47,INDEX($S:$S,$J47),INDEX($T:$T,$J47)),1000)</f>
        <v>1047.3066460223533</v>
      </c>
      <c r="M47">
        <f t="shared" ca="1" si="10"/>
        <v>294.79546290541759</v>
      </c>
      <c r="N47">
        <f t="shared" ca="1" si="11"/>
        <v>415.20886272957205</v>
      </c>
      <c r="O47">
        <f t="shared" ca="1" si="12"/>
        <v>0.41520234773466824</v>
      </c>
      <c r="P47">
        <f t="shared" ca="1" si="13"/>
        <v>0.58479765226533176</v>
      </c>
      <c r="Q47">
        <f t="shared" si="14"/>
        <v>0</v>
      </c>
      <c r="R47">
        <f t="shared" si="15"/>
        <v>1</v>
      </c>
      <c r="S47" s="2">
        <f t="shared" ca="1" si="16"/>
        <v>974.52184293765697</v>
      </c>
      <c r="T47" s="2">
        <f t="shared" ca="1" si="17"/>
        <v>1060.5931211498628</v>
      </c>
    </row>
    <row r="48" spans="1:84" x14ac:dyDescent="0.25">
      <c r="A48" t="s">
        <v>103</v>
      </c>
      <c r="B48" t="s">
        <v>95</v>
      </c>
      <c r="C48" t="str">
        <f t="shared" si="8"/>
        <v>https://reversi.zone/!Hard</v>
      </c>
      <c r="D48" t="s">
        <v>109</v>
      </c>
      <c r="E48" t="s">
        <v>95</v>
      </c>
      <c r="F48" t="str">
        <f t="shared" si="9"/>
        <v>https://hewgill.com/othello/!Hard</v>
      </c>
      <c r="G48">
        <v>28</v>
      </c>
      <c r="H48">
        <v>36</v>
      </c>
      <c r="I48" cm="1">
        <f t="array" aca="1" ref="I48" ca="1">MAX(ROW($C$1:INDIRECT("$C"&amp;(ROW()-1)))*($C48=$C$1:INDIRECT("$C"&amp;(ROW()-1))),ROW($F$1:INDIRECT("$F"&amp;(ROW()-1)))*($C48=$F$1:INDIRECT("$F"&amp;(ROW()-1))))</f>
        <v>47</v>
      </c>
      <c r="J48" cm="1">
        <f t="array" aca="1" ref="J48" ca="1">MAX(ROW($C$1:INDIRECT("$C"&amp;(ROW()-1)))*($F48=$C$1:INDIRECT("$C"&amp;(ROW()-1))),ROW($F$1:INDIRECT("$F"&amp;(ROW()-1)))*($F48=$F$1:INDIRECT("$F"&amp;(ROW()-1))))</f>
        <v>47</v>
      </c>
      <c r="K48" s="2" cm="1">
        <f t="array" aca="1" ref="K48" ca="1">IF($I48&gt;0,IF(INDEX($C:$C,$I48)=$C48,INDEX($S:$S,$I48),INDEX($T:$T,$I48)),1000)</f>
        <v>974.52184293765697</v>
      </c>
      <c r="L48" s="2" cm="1">
        <f t="array" aca="1" ref="L48" ca="1">IF($J48&gt;0,IF(INDEX($C:$C,$J48)=$F48,INDEX($S:$S,$J48),INDEX($T:$T,$J48)),1000)</f>
        <v>1060.5931211498628</v>
      </c>
      <c r="M48">
        <f t="shared" ca="1" si="10"/>
        <v>273.08925164649781</v>
      </c>
      <c r="N48">
        <f t="shared" ca="1" si="11"/>
        <v>448.21130144382244</v>
      </c>
      <c r="O48">
        <f t="shared" ca="1" si="12"/>
        <v>0.37860674094381563</v>
      </c>
      <c r="P48">
        <f t="shared" ca="1" si="13"/>
        <v>0.62139325905618437</v>
      </c>
      <c r="Q48">
        <f t="shared" si="14"/>
        <v>0</v>
      </c>
      <c r="R48">
        <f t="shared" si="15"/>
        <v>1</v>
      </c>
      <c r="S48" s="2">
        <f t="shared" ca="1" si="16"/>
        <v>962.40642722745486</v>
      </c>
      <c r="T48" s="2">
        <f t="shared" ca="1" si="17"/>
        <v>1072.7085368600649</v>
      </c>
    </row>
    <row r="49" spans="1:20" x14ac:dyDescent="0.25">
      <c r="A49" t="s">
        <v>103</v>
      </c>
      <c r="B49" t="s">
        <v>95</v>
      </c>
      <c r="C49" t="str">
        <f t="shared" si="8"/>
        <v>https://reversi.zone/!Hard</v>
      </c>
      <c r="D49" t="s">
        <v>109</v>
      </c>
      <c r="E49" t="s">
        <v>95</v>
      </c>
      <c r="F49" t="str">
        <f t="shared" si="9"/>
        <v>https://hewgill.com/othello/!Hard</v>
      </c>
      <c r="G49">
        <v>28</v>
      </c>
      <c r="H49">
        <v>36</v>
      </c>
      <c r="I49" cm="1">
        <f t="array" aca="1" ref="I49" ca="1">MAX(ROW($C$1:INDIRECT("$C"&amp;(ROW()-1)))*($C49=$C$1:INDIRECT("$C"&amp;(ROW()-1))),ROW($F$1:INDIRECT("$F"&amp;(ROW()-1)))*($C49=$F$1:INDIRECT("$F"&amp;(ROW()-1))))</f>
        <v>48</v>
      </c>
      <c r="J49" cm="1">
        <f t="array" aca="1" ref="J49" ca="1">MAX(ROW($C$1:INDIRECT("$C"&amp;(ROW()-1)))*($F49=$C$1:INDIRECT("$C"&amp;(ROW()-1))),ROW($F$1:INDIRECT("$F"&amp;(ROW()-1)))*($F49=$F$1:INDIRECT("$F"&amp;(ROW()-1))))</f>
        <v>48</v>
      </c>
      <c r="K49" s="2" cm="1">
        <f t="array" aca="1" ref="K49" ca="1">IF($I49&gt;0,IF(INDEX($C:$C,$I49)=$C49,INDEX($S:$S,$I49),INDEX($T:$T,$I49)),1000)</f>
        <v>962.40642722745486</v>
      </c>
      <c r="L49" s="2" cm="1">
        <f t="array" aca="1" ref="L49" ca="1">IF($J49&gt;0,IF(INDEX($C:$C,$J49)=$F49,INDEX($S:$S,$J49),INDEX($T:$T,$J49)),1000)</f>
        <v>1072.7085368600649</v>
      </c>
      <c r="M49">
        <f t="shared" ca="1" si="10"/>
        <v>254.69244821966302</v>
      </c>
      <c r="N49">
        <f t="shared" ca="1" si="11"/>
        <v>480.58625116842603</v>
      </c>
      <c r="O49">
        <f t="shared" ca="1" si="12"/>
        <v>0.34638899295141046</v>
      </c>
      <c r="P49">
        <f t="shared" ca="1" si="13"/>
        <v>0.65361100704858954</v>
      </c>
      <c r="Q49">
        <f t="shared" si="14"/>
        <v>0</v>
      </c>
      <c r="R49">
        <f t="shared" si="15"/>
        <v>1</v>
      </c>
      <c r="S49" s="2">
        <f t="shared" ca="1" si="16"/>
        <v>951.3219794530097</v>
      </c>
      <c r="T49" s="2">
        <f t="shared" ca="1" si="17"/>
        <v>1083.79298463451</v>
      </c>
    </row>
    <row r="50" spans="1:20" x14ac:dyDescent="0.25">
      <c r="A50" t="s">
        <v>103</v>
      </c>
      <c r="B50" t="s">
        <v>95</v>
      </c>
      <c r="C50" t="str">
        <f t="shared" si="8"/>
        <v>https://reversi.zone/!Hard</v>
      </c>
      <c r="D50" t="s">
        <v>108</v>
      </c>
      <c r="E50" t="s">
        <v>88</v>
      </c>
      <c r="F50" t="str">
        <f t="shared" si="9"/>
        <v>http://davidbau.com/reversi/!</v>
      </c>
      <c r="G50">
        <v>20</v>
      </c>
      <c r="H50">
        <v>44</v>
      </c>
      <c r="I50" cm="1">
        <f t="array" aca="1" ref="I50" ca="1">MAX(ROW($C$1:INDIRECT("$C"&amp;(ROW()-1)))*($C50=$C$1:INDIRECT("$C"&amp;(ROW()-1))),ROW($F$1:INDIRECT("$F"&amp;(ROW()-1)))*($C50=$F$1:INDIRECT("$F"&amp;(ROW()-1))))</f>
        <v>49</v>
      </c>
      <c r="J50" cm="1">
        <f t="array" aca="1" ref="J50" ca="1">MAX(ROW($C$1:INDIRECT("$C"&amp;(ROW()-1)))*($F50=$C$1:INDIRECT("$C"&amp;(ROW()-1))),ROW($F$1:INDIRECT("$F"&amp;(ROW()-1)))*($F50=$F$1:INDIRECT("$F"&amp;(ROW()-1))))</f>
        <v>43</v>
      </c>
      <c r="K50" s="2" cm="1">
        <f t="array" aca="1" ref="K50" ca="1">IF($I50&gt;0,IF(INDEX($C:$C,$I50)=$C50,INDEX($S:$S,$I50),INDEX($T:$T,$I50)),1000)</f>
        <v>951.3219794530097</v>
      </c>
      <c r="L50" s="2" cm="1">
        <f t="array" aca="1" ref="L50" ca="1">IF($J50&gt;0,IF(INDEX($C:$C,$J50)=$F50,INDEX($S:$S,$J50),INDEX($T:$T,$J50)),1000)</f>
        <v>1113.6362026152601</v>
      </c>
      <c r="M50">
        <f t="shared" ca="1" si="10"/>
        <v>238.9488521565039</v>
      </c>
      <c r="N50">
        <f t="shared" ca="1" si="11"/>
        <v>608.26174921484665</v>
      </c>
      <c r="O50">
        <f t="shared" ca="1" si="12"/>
        <v>0.28204185803355819</v>
      </c>
      <c r="P50">
        <f t="shared" ca="1" si="13"/>
        <v>0.71795814196644181</v>
      </c>
      <c r="Q50">
        <f t="shared" si="14"/>
        <v>0</v>
      </c>
      <c r="R50">
        <f t="shared" si="15"/>
        <v>1</v>
      </c>
      <c r="S50" s="2">
        <f t="shared" ca="1" si="16"/>
        <v>942.29663999593583</v>
      </c>
      <c r="T50" s="2">
        <f t="shared" ca="1" si="17"/>
        <v>1122.661542072334</v>
      </c>
    </row>
    <row r="51" spans="1:20" x14ac:dyDescent="0.25">
      <c r="A51" t="s">
        <v>103</v>
      </c>
      <c r="B51" t="s">
        <v>95</v>
      </c>
      <c r="C51" t="str">
        <f t="shared" si="8"/>
        <v>https://reversi.zone/!Hard</v>
      </c>
      <c r="D51" t="s">
        <v>108</v>
      </c>
      <c r="E51" t="s">
        <v>88</v>
      </c>
      <c r="F51" t="str">
        <f t="shared" si="9"/>
        <v>http://davidbau.com/reversi/!</v>
      </c>
      <c r="G51">
        <v>19</v>
      </c>
      <c r="H51">
        <v>45</v>
      </c>
      <c r="I51" cm="1">
        <f t="array" aca="1" ref="I51" ca="1">MAX(ROW($C$1:INDIRECT("$C"&amp;(ROW()-1)))*($C51=$C$1:INDIRECT("$C"&amp;(ROW()-1))),ROW($F$1:INDIRECT("$F"&amp;(ROW()-1)))*($C51=$F$1:INDIRECT("$F"&amp;(ROW()-1))))</f>
        <v>50</v>
      </c>
      <c r="J51" cm="1">
        <f t="array" aca="1" ref="J51" ca="1">MAX(ROW($C$1:INDIRECT("$C"&amp;(ROW()-1)))*($F51=$C$1:INDIRECT("$C"&amp;(ROW()-1))),ROW($F$1:INDIRECT("$F"&amp;(ROW()-1)))*($F51=$F$1:INDIRECT("$F"&amp;(ROW()-1))))</f>
        <v>50</v>
      </c>
      <c r="K51" s="2" cm="1">
        <f t="array" aca="1" ref="K51" ca="1">IF($I51&gt;0,IF(INDEX($C:$C,$I51)=$C51,INDEX($S:$S,$I51),INDEX($T:$T,$I51)),1000)</f>
        <v>942.29663999593583</v>
      </c>
      <c r="L51" s="2" cm="1">
        <f t="array" aca="1" ref="L51" ca="1">IF($J51&gt;0,IF(INDEX($C:$C,$J51)=$F51,INDEX($S:$S,$J51),INDEX($T:$T,$J51)),1000)</f>
        <v>1122.661542072334</v>
      </c>
      <c r="M51">
        <f t="shared" ca="1" si="10"/>
        <v>226.85147112079869</v>
      </c>
      <c r="N51">
        <f t="shared" ca="1" si="11"/>
        <v>640.69871827368218</v>
      </c>
      <c r="O51">
        <f t="shared" ca="1" si="12"/>
        <v>0.26148512661743861</v>
      </c>
      <c r="P51">
        <f t="shared" ca="1" si="13"/>
        <v>0.73851487338256139</v>
      </c>
      <c r="Q51">
        <f t="shared" si="14"/>
        <v>0</v>
      </c>
      <c r="R51">
        <f t="shared" si="15"/>
        <v>1</v>
      </c>
      <c r="S51" s="2">
        <f t="shared" ca="1" si="16"/>
        <v>933.92911594417785</v>
      </c>
      <c r="T51" s="2">
        <f t="shared" ca="1" si="17"/>
        <v>1131.029066124092</v>
      </c>
    </row>
    <row r="52" spans="1:20" x14ac:dyDescent="0.25">
      <c r="A52" t="s">
        <v>103</v>
      </c>
      <c r="B52" t="s">
        <v>95</v>
      </c>
      <c r="C52" t="str">
        <f t="shared" si="8"/>
        <v>https://reversi.zone/!Hard</v>
      </c>
      <c r="D52" t="s">
        <v>108</v>
      </c>
      <c r="E52" t="s">
        <v>88</v>
      </c>
      <c r="F52" t="str">
        <f t="shared" si="9"/>
        <v>http://davidbau.com/reversi/!</v>
      </c>
      <c r="G52">
        <v>16</v>
      </c>
      <c r="H52">
        <v>48</v>
      </c>
      <c r="I52" cm="1">
        <f t="array" aca="1" ref="I52" ca="1">MAX(ROW($C$1:INDIRECT("$C"&amp;(ROW()-1)))*($C52=$C$1:INDIRECT("$C"&amp;(ROW()-1))),ROW($F$1:INDIRECT("$F"&amp;(ROW()-1)))*($C52=$F$1:INDIRECT("$F"&amp;(ROW()-1))))</f>
        <v>51</v>
      </c>
      <c r="J52" cm="1">
        <f t="array" aca="1" ref="J52" ca="1">MAX(ROW($C$1:INDIRECT("$C"&amp;(ROW()-1)))*($F52=$C$1:INDIRECT("$C"&amp;(ROW()-1))),ROW($F$1:INDIRECT("$F"&amp;(ROW()-1)))*($F52=$F$1:INDIRECT("$F"&amp;(ROW()-1))))</f>
        <v>51</v>
      </c>
      <c r="K52" s="2" cm="1">
        <f t="array" aca="1" ref="K52" ca="1">IF($I52&gt;0,IF(INDEX($C:$C,$I52)=$C52,INDEX($S:$S,$I52),INDEX($T:$T,$I52)),1000)</f>
        <v>933.92911594417785</v>
      </c>
      <c r="L52" s="2" cm="1">
        <f t="array" aca="1" ref="L52" ca="1">IF($J52&gt;0,IF(INDEX($C:$C,$J52)=$F52,INDEX($S:$S,$J52),INDEX($T:$T,$J52)),1000)</f>
        <v>1131.029066124092</v>
      </c>
      <c r="M52">
        <f t="shared" ca="1" si="10"/>
        <v>216.18362249967385</v>
      </c>
      <c r="N52">
        <f t="shared" ca="1" si="11"/>
        <v>672.31479010772023</v>
      </c>
      <c r="O52">
        <f t="shared" ca="1" si="12"/>
        <v>0.2433134594638833</v>
      </c>
      <c r="P52">
        <f t="shared" ca="1" si="13"/>
        <v>0.75668654053611661</v>
      </c>
      <c r="Q52">
        <f t="shared" si="14"/>
        <v>0</v>
      </c>
      <c r="R52">
        <f t="shared" si="15"/>
        <v>1</v>
      </c>
      <c r="S52" s="2">
        <f t="shared" ca="1" si="16"/>
        <v>926.14308524133355</v>
      </c>
      <c r="T52" s="2">
        <f t="shared" ca="1" si="17"/>
        <v>1138.8150968269363</v>
      </c>
    </row>
    <row r="53" spans="1:20" x14ac:dyDescent="0.25">
      <c r="A53" t="s">
        <v>104</v>
      </c>
      <c r="C53" t="str">
        <f t="shared" si="8"/>
        <v>https://codepen.io/coder728391/pen/mMZOxB!</v>
      </c>
      <c r="D53" t="s">
        <v>108</v>
      </c>
      <c r="E53" t="s">
        <v>88</v>
      </c>
      <c r="F53" t="str">
        <f t="shared" si="9"/>
        <v>http://davidbau.com/reversi/!</v>
      </c>
      <c r="G53">
        <v>17</v>
      </c>
      <c r="H53">
        <v>47</v>
      </c>
      <c r="I53" cm="1">
        <f t="array" aca="1" ref="I53" ca="1">MAX(ROW($C$1:INDIRECT("$C"&amp;(ROW()-1)))*($C53=$C$1:INDIRECT("$C"&amp;(ROW()-1))),ROW($F$1:INDIRECT("$F"&amp;(ROW()-1)))*($C53=$F$1:INDIRECT("$F"&amp;(ROW()-1))))</f>
        <v>24</v>
      </c>
      <c r="J53" cm="1">
        <f t="array" aca="1" ref="J53" ca="1">MAX(ROW($C$1:INDIRECT("$C"&amp;(ROW()-1)))*($F53=$C$1:INDIRECT("$C"&amp;(ROW()-1))),ROW($F$1:INDIRECT("$F"&amp;(ROW()-1)))*($F53=$F$1:INDIRECT("$F"&amp;(ROW()-1))))</f>
        <v>52</v>
      </c>
      <c r="K53" s="2" cm="1">
        <f t="array" aca="1" ref="K53" ca="1">IF($I53&gt;0,IF(INDEX($C:$C,$I53)=$C53,INDEX($S:$S,$I53),INDEX($T:$T,$I53)),1000)</f>
        <v>968.90867443745617</v>
      </c>
      <c r="L53" s="2" cm="1">
        <f t="array" aca="1" ref="L53" ca="1">IF($J53&gt;0,IF(INDEX($C:$C,$J53)=$F53,INDEX($S:$S,$J53),INDEX($T:$T,$J53)),1000)</f>
        <v>1138.8150968269363</v>
      </c>
      <c r="M53">
        <f t="shared" ca="1" si="10"/>
        <v>264.40623134772488</v>
      </c>
      <c r="N53">
        <f t="shared" ca="1" si="11"/>
        <v>703.1334225618607</v>
      </c>
      <c r="O53">
        <f t="shared" ca="1" si="12"/>
        <v>0.27327689390230725</v>
      </c>
      <c r="P53">
        <f t="shared" ca="1" si="13"/>
        <v>0.72672310609769275</v>
      </c>
      <c r="Q53">
        <f t="shared" si="14"/>
        <v>0</v>
      </c>
      <c r="R53">
        <f t="shared" si="15"/>
        <v>1</v>
      </c>
      <c r="S53" s="2">
        <f t="shared" ca="1" si="16"/>
        <v>960.16381383258238</v>
      </c>
      <c r="T53" s="2">
        <f t="shared" ca="1" si="17"/>
        <v>1147.5599574318101</v>
      </c>
    </row>
    <row r="54" spans="1:20" x14ac:dyDescent="0.25">
      <c r="A54" t="s">
        <v>104</v>
      </c>
      <c r="C54" t="str">
        <f t="shared" si="8"/>
        <v>https://codepen.io/coder728391/pen/mMZOxB!</v>
      </c>
      <c r="D54" t="s">
        <v>108</v>
      </c>
      <c r="E54" t="s">
        <v>88</v>
      </c>
      <c r="F54" t="str">
        <f t="shared" si="9"/>
        <v>http://davidbau.com/reversi/!</v>
      </c>
      <c r="G54">
        <v>19</v>
      </c>
      <c r="H54">
        <v>45</v>
      </c>
      <c r="I54" cm="1">
        <f t="array" aca="1" ref="I54" ca="1">MAX(ROW($C$1:INDIRECT("$C"&amp;(ROW()-1)))*($C54=$C$1:INDIRECT("$C"&amp;(ROW()-1))),ROW($F$1:INDIRECT("$F"&amp;(ROW()-1)))*($C54=$F$1:INDIRECT("$F"&amp;(ROW()-1))))</f>
        <v>53</v>
      </c>
      <c r="J54" cm="1">
        <f t="array" aca="1" ref="J54" ca="1">MAX(ROW($C$1:INDIRECT("$C"&amp;(ROW()-1)))*($F54=$C$1:INDIRECT("$C"&amp;(ROW()-1))),ROW($F$1:INDIRECT("$F"&amp;(ROW()-1)))*($F54=$F$1:INDIRECT("$F"&amp;(ROW()-1))))</f>
        <v>53</v>
      </c>
      <c r="K54" s="2" cm="1">
        <f t="array" aca="1" ref="K54" ca="1">IF($I54&gt;0,IF(INDEX($C:$C,$I54)=$C54,INDEX($S:$S,$I54),INDEX($T:$T,$I54)),1000)</f>
        <v>960.16381383258238</v>
      </c>
      <c r="L54" s="2" cm="1">
        <f t="array" aca="1" ref="L54" ca="1">IF($J54&gt;0,IF(INDEX($C:$C,$J54)=$F54,INDEX($S:$S,$J54),INDEX($T:$T,$J54)),1000)</f>
        <v>1147.5599574318101</v>
      </c>
      <c r="M54">
        <f t="shared" ca="1" si="10"/>
        <v>251.42562279997981</v>
      </c>
      <c r="N54">
        <f t="shared" ca="1" si="11"/>
        <v>739.43481306243325</v>
      </c>
      <c r="O54">
        <f t="shared" ca="1" si="12"/>
        <v>0.2537447391177215</v>
      </c>
      <c r="P54">
        <f t="shared" ca="1" si="13"/>
        <v>0.74625526088227856</v>
      </c>
      <c r="Q54">
        <f t="shared" si="14"/>
        <v>0</v>
      </c>
      <c r="R54">
        <f t="shared" si="15"/>
        <v>1</v>
      </c>
      <c r="S54" s="2">
        <f t="shared" ca="1" si="16"/>
        <v>952.04398218081531</v>
      </c>
      <c r="T54" s="2">
        <f t="shared" ca="1" si="17"/>
        <v>1155.6797890835771</v>
      </c>
    </row>
    <row r="55" spans="1:20" x14ac:dyDescent="0.25">
      <c r="A55" t="s">
        <v>104</v>
      </c>
      <c r="C55" t="str">
        <f t="shared" si="8"/>
        <v>https://codepen.io/coder728391/pen/mMZOxB!</v>
      </c>
      <c r="D55" t="s">
        <v>108</v>
      </c>
      <c r="E55" t="s">
        <v>88</v>
      </c>
      <c r="F55" t="str">
        <f t="shared" si="9"/>
        <v>http://davidbau.com/reversi/!</v>
      </c>
      <c r="G55">
        <v>29</v>
      </c>
      <c r="H55">
        <v>34</v>
      </c>
      <c r="I55" cm="1">
        <f t="array" aca="1" ref="I55" ca="1">MAX(ROW($C$1:INDIRECT("$C"&amp;(ROW()-1)))*($C55=$C$1:INDIRECT("$C"&amp;(ROW()-1))),ROW($F$1:INDIRECT("$F"&amp;(ROW()-1)))*($C55=$F$1:INDIRECT("$F"&amp;(ROW()-1))))</f>
        <v>54</v>
      </c>
      <c r="J55" cm="1">
        <f t="array" aca="1" ref="J55" ca="1">MAX(ROW($C$1:INDIRECT("$C"&amp;(ROW()-1)))*($F55=$C$1:INDIRECT("$C"&amp;(ROW()-1))),ROW($F$1:INDIRECT("$F"&amp;(ROW()-1)))*($F55=$F$1:INDIRECT("$F"&amp;(ROW()-1))))</f>
        <v>54</v>
      </c>
      <c r="K55" s="2" cm="1">
        <f t="array" aca="1" ref="K55" ca="1">IF($I55&gt;0,IF(INDEX($C:$C,$I55)=$C55,INDEX($S:$S,$I55),INDEX($T:$T,$I55)),1000)</f>
        <v>952.04398218081531</v>
      </c>
      <c r="L55" s="2" cm="1">
        <f t="array" aca="1" ref="L55" ca="1">IF($J55&gt;0,IF(INDEX($C:$C,$J55)=$F55,INDEX($S:$S,$J55),INDEX($T:$T,$J55)),1000)</f>
        <v>1155.6797890835771</v>
      </c>
      <c r="M55">
        <f t="shared" ca="1" si="10"/>
        <v>239.94403367095649</v>
      </c>
      <c r="N55">
        <f t="shared" ca="1" si="11"/>
        <v>774.81759204380739</v>
      </c>
      <c r="O55">
        <f t="shared" ca="1" si="12"/>
        <v>0.23645359421425499</v>
      </c>
      <c r="P55">
        <f t="shared" ca="1" si="13"/>
        <v>0.76354640578574495</v>
      </c>
      <c r="Q55">
        <f t="shared" si="14"/>
        <v>0</v>
      </c>
      <c r="R55">
        <f t="shared" si="15"/>
        <v>1</v>
      </c>
      <c r="S55" s="2">
        <f t="shared" ca="1" si="16"/>
        <v>944.47746716595918</v>
      </c>
      <c r="T55" s="2">
        <f t="shared" ca="1" si="17"/>
        <v>1163.2463040984333</v>
      </c>
    </row>
    <row r="56" spans="1:20" x14ac:dyDescent="0.25">
      <c r="A56" t="s">
        <v>104</v>
      </c>
      <c r="C56" t="str">
        <f t="shared" si="8"/>
        <v>https://codepen.io/coder728391/pen/mMZOxB!</v>
      </c>
      <c r="D56" t="s">
        <v>109</v>
      </c>
      <c r="E56" t="s">
        <v>95</v>
      </c>
      <c r="F56" t="str">
        <f t="shared" si="9"/>
        <v>https://hewgill.com/othello/!Hard</v>
      </c>
      <c r="G56">
        <v>23</v>
      </c>
      <c r="H56">
        <v>41</v>
      </c>
      <c r="I56" cm="1">
        <f t="array" aca="1" ref="I56" ca="1">MAX(ROW($C$1:INDIRECT("$C"&amp;(ROW()-1)))*($C56=$C$1:INDIRECT("$C"&amp;(ROW()-1))),ROW($F$1:INDIRECT("$F"&amp;(ROW()-1)))*($C56=$F$1:INDIRECT("$F"&amp;(ROW()-1))))</f>
        <v>55</v>
      </c>
      <c r="J56" cm="1">
        <f t="array" aca="1" ref="J56" ca="1">MAX(ROW($C$1:INDIRECT("$C"&amp;(ROW()-1)))*($F56=$C$1:INDIRECT("$C"&amp;(ROW()-1))),ROW($F$1:INDIRECT("$F"&amp;(ROW()-1)))*($F56=$F$1:INDIRECT("$F"&amp;(ROW()-1))))</f>
        <v>49</v>
      </c>
      <c r="K56" s="2" cm="1">
        <f t="array" aca="1" ref="K56" ca="1">IF($I56&gt;0,IF(INDEX($C:$C,$I56)=$C56,INDEX($S:$S,$I56),INDEX($T:$T,$I56)),1000)</f>
        <v>944.47746716595918</v>
      </c>
      <c r="L56" s="2" cm="1">
        <f t="array" aca="1" ref="L56" ca="1">IF($J56&gt;0,IF(INDEX($C:$C,$J56)=$F56,INDEX($S:$S,$J56),INDEX($T:$T,$J56)),1000)</f>
        <v>1083.79298463451</v>
      </c>
      <c r="M56">
        <f t="shared" ca="1" si="10"/>
        <v>229.71728137560729</v>
      </c>
      <c r="N56">
        <f t="shared" ca="1" si="11"/>
        <v>512.25058327807687</v>
      </c>
      <c r="O56">
        <f t="shared" ca="1" si="12"/>
        <v>0.3096054321474267</v>
      </c>
      <c r="P56">
        <f t="shared" ca="1" si="13"/>
        <v>0.69039456785257325</v>
      </c>
      <c r="Q56">
        <f t="shared" si="14"/>
        <v>0</v>
      </c>
      <c r="R56">
        <f t="shared" si="15"/>
        <v>1</v>
      </c>
      <c r="S56" s="2">
        <f t="shared" ca="1" si="16"/>
        <v>934.57009333724147</v>
      </c>
      <c r="T56" s="2">
        <f t="shared" ca="1" si="17"/>
        <v>1093.7003584632278</v>
      </c>
    </row>
    <row r="57" spans="1:20" x14ac:dyDescent="0.25">
      <c r="A57" t="s">
        <v>104</v>
      </c>
      <c r="C57" t="str">
        <f t="shared" si="8"/>
        <v>https://codepen.io/coder728391/pen/mMZOxB!</v>
      </c>
      <c r="D57" t="s">
        <v>109</v>
      </c>
      <c r="E57" t="s">
        <v>95</v>
      </c>
      <c r="F57" t="str">
        <f t="shared" si="9"/>
        <v>https://hewgill.com/othello/!Hard</v>
      </c>
      <c r="G57">
        <v>23</v>
      </c>
      <c r="H57">
        <v>41</v>
      </c>
      <c r="I57" cm="1">
        <f t="array" aca="1" ref="I57" ca="1">MAX(ROW($C$1:INDIRECT("$C"&amp;(ROW()-1)))*($C57=$C$1:INDIRECT("$C"&amp;(ROW()-1))),ROW($F$1:INDIRECT("$F"&amp;(ROW()-1)))*($C57=$F$1:INDIRECT("$F"&amp;(ROW()-1))))</f>
        <v>56</v>
      </c>
      <c r="J57" cm="1">
        <f t="array" aca="1" ref="J57" ca="1">MAX(ROW($C$1:INDIRECT("$C"&amp;(ROW()-1)))*($F57=$C$1:INDIRECT("$C"&amp;(ROW()-1))),ROW($F$1:INDIRECT("$F"&amp;(ROW()-1)))*($F57=$F$1:INDIRECT("$F"&amp;(ROW()-1))))</f>
        <v>56</v>
      </c>
      <c r="K57" s="2" cm="1">
        <f t="array" aca="1" ref="K57" ca="1">IF($I57&gt;0,IF(INDEX($C:$C,$I57)=$C57,INDEX($S:$S,$I57),INDEX($T:$T,$I57)),1000)</f>
        <v>934.57009333724147</v>
      </c>
      <c r="L57" s="2" cm="1">
        <f t="array" aca="1" ref="L57" ca="1">IF($J57&gt;0,IF(INDEX($C:$C,$J57)=$F57,INDEX($S:$S,$J57),INDEX($T:$T,$J57)),1000)</f>
        <v>1093.7003584632278</v>
      </c>
      <c r="M57">
        <f t="shared" ca="1" si="10"/>
        <v>216.98276212886012</v>
      </c>
      <c r="N57">
        <f t="shared" ca="1" si="11"/>
        <v>542.31410006582121</v>
      </c>
      <c r="O57">
        <f t="shared" ca="1" si="12"/>
        <v>0.28576802161632853</v>
      </c>
      <c r="P57">
        <f t="shared" ca="1" si="13"/>
        <v>0.71423197838367147</v>
      </c>
      <c r="Q57">
        <f t="shared" si="14"/>
        <v>0</v>
      </c>
      <c r="R57">
        <f t="shared" si="15"/>
        <v>1</v>
      </c>
      <c r="S57" s="2">
        <f t="shared" ca="1" si="16"/>
        <v>925.425516645519</v>
      </c>
      <c r="T57" s="2">
        <f t="shared" ca="1" si="17"/>
        <v>1102.8449351549502</v>
      </c>
    </row>
    <row r="58" spans="1:20" x14ac:dyDescent="0.25">
      <c r="A58" t="s">
        <v>104</v>
      </c>
      <c r="C58" t="str">
        <f t="shared" si="8"/>
        <v>https://codepen.io/coder728391/pen/mMZOxB!</v>
      </c>
      <c r="D58" t="s">
        <v>109</v>
      </c>
      <c r="E58" t="s">
        <v>95</v>
      </c>
      <c r="F58" t="str">
        <f t="shared" si="9"/>
        <v>https://hewgill.com/othello/!Hard</v>
      </c>
      <c r="G58">
        <v>23</v>
      </c>
      <c r="H58">
        <v>41</v>
      </c>
      <c r="I58" cm="1">
        <f t="array" aca="1" ref="I58" ca="1">MAX(ROW($C$1:INDIRECT("$C"&amp;(ROW()-1)))*($C58=$C$1:INDIRECT("$C"&amp;(ROW()-1))),ROW($F$1:INDIRECT("$F"&amp;(ROW()-1)))*($C58=$F$1:INDIRECT("$F"&amp;(ROW()-1))))</f>
        <v>57</v>
      </c>
      <c r="J58" cm="1">
        <f t="array" aca="1" ref="J58" ca="1">MAX(ROW($C$1:INDIRECT("$C"&amp;(ROW()-1)))*($F58=$C$1:INDIRECT("$C"&amp;(ROW()-1))),ROW($F$1:INDIRECT("$F"&amp;(ROW()-1)))*($F58=$F$1:INDIRECT("$F"&amp;(ROW()-1))))</f>
        <v>57</v>
      </c>
      <c r="K58" s="2" cm="1">
        <f t="array" aca="1" ref="K58" ca="1">IF($I58&gt;0,IF(INDEX($C:$C,$I58)=$C58,INDEX($S:$S,$I58),INDEX($T:$T,$I58)),1000)</f>
        <v>925.425516645519</v>
      </c>
      <c r="L58" s="2" cm="1">
        <f t="array" aca="1" ref="L58" ca="1">IF($J58&gt;0,IF(INDEX($C:$C,$J58)=$F58,INDEX($S:$S,$J58),INDEX($T:$T,$J58)),1000)</f>
        <v>1102.8449351549502</v>
      </c>
      <c r="M58">
        <f t="shared" ca="1" si="10"/>
        <v>205.85612413781826</v>
      </c>
      <c r="N58">
        <f t="shared" ca="1" si="11"/>
        <v>571.62647876790095</v>
      </c>
      <c r="O58">
        <f t="shared" ca="1" si="12"/>
        <v>0.26477264361731478</v>
      </c>
      <c r="P58">
        <f t="shared" ca="1" si="13"/>
        <v>0.73522735638268522</v>
      </c>
      <c r="Q58">
        <f t="shared" si="14"/>
        <v>0</v>
      </c>
      <c r="R58">
        <f t="shared" si="15"/>
        <v>1</v>
      </c>
      <c r="S58" s="2">
        <f t="shared" ca="1" si="16"/>
        <v>916.95279204976487</v>
      </c>
      <c r="T58" s="2">
        <f t="shared" ca="1" si="17"/>
        <v>1111.3176597507043</v>
      </c>
    </row>
    <row r="59" spans="1:20" x14ac:dyDescent="0.25">
      <c r="A59" t="s">
        <v>90</v>
      </c>
      <c r="B59" t="s">
        <v>91</v>
      </c>
      <c r="C59" t="str">
        <f t="shared" si="8"/>
        <v>https://cardgames.io/reversi/!Smart opponent</v>
      </c>
      <c r="D59" t="s">
        <v>109</v>
      </c>
      <c r="E59" t="s">
        <v>95</v>
      </c>
      <c r="F59" t="str">
        <f t="shared" si="9"/>
        <v>https://hewgill.com/othello/!Hard</v>
      </c>
      <c r="G59">
        <v>19</v>
      </c>
      <c r="H59">
        <v>45</v>
      </c>
      <c r="I59" cm="1">
        <f t="array" aca="1" ref="I59" ca="1">MAX(ROW($C$1:INDIRECT("$C"&amp;(ROW()-1)))*($C59=$C$1:INDIRECT("$C"&amp;(ROW()-1))),ROW($F$1:INDIRECT("$F"&amp;(ROW()-1)))*($C59=$F$1:INDIRECT("$F"&amp;(ROW()-1))))</f>
        <v>7</v>
      </c>
      <c r="J59" cm="1">
        <f t="array" aca="1" ref="J59" ca="1">MAX(ROW($C$1:INDIRECT("$C"&amp;(ROW()-1)))*($F59=$C$1:INDIRECT("$C"&amp;(ROW()-1))),ROW($F$1:INDIRECT("$F"&amp;(ROW()-1)))*($F59=$F$1:INDIRECT("$F"&amp;(ROW()-1))))</f>
        <v>58</v>
      </c>
      <c r="K59" s="2" cm="1">
        <f t="array" aca="1" ref="K59" ca="1">IF($I59&gt;0,IF(INDEX($C:$C,$I59)=$C59,INDEX($S:$S,$I59),INDEX($T:$T,$I59)),1000)</f>
        <v>961.62559963696549</v>
      </c>
      <c r="L59" s="2" cm="1">
        <f t="array" aca="1" ref="L59" ca="1">IF($J59&gt;0,IF(INDEX($C:$C,$J59)=$F59,INDEX($S:$S,$J59),INDEX($T:$T,$J59)),1000)</f>
        <v>1111.3176597507043</v>
      </c>
      <c r="M59">
        <f t="shared" ca="1" si="10"/>
        <v>253.55022430889144</v>
      </c>
      <c r="N59">
        <f t="shared" ca="1" si="11"/>
        <v>600.19745473799821</v>
      </c>
      <c r="O59">
        <f t="shared" ca="1" si="12"/>
        <v>0.29698496468177915</v>
      </c>
      <c r="P59">
        <f t="shared" ca="1" si="13"/>
        <v>0.70301503531822085</v>
      </c>
      <c r="Q59">
        <f t="shared" si="14"/>
        <v>0</v>
      </c>
      <c r="R59">
        <f t="shared" si="15"/>
        <v>1</v>
      </c>
      <c r="S59" s="2">
        <f t="shared" ca="1" si="16"/>
        <v>952.12208076714853</v>
      </c>
      <c r="T59" s="2">
        <f t="shared" ca="1" si="17"/>
        <v>1120.8211786205211</v>
      </c>
    </row>
    <row r="60" spans="1:20" x14ac:dyDescent="0.25">
      <c r="A60" t="s">
        <v>90</v>
      </c>
      <c r="B60" t="s">
        <v>91</v>
      </c>
      <c r="C60" t="str">
        <f t="shared" si="8"/>
        <v>https://cardgames.io/reversi/!Smart opponent</v>
      </c>
      <c r="D60" t="s">
        <v>109</v>
      </c>
      <c r="E60" t="s">
        <v>95</v>
      </c>
      <c r="F60" t="str">
        <f t="shared" si="9"/>
        <v>https://hewgill.com/othello/!Hard</v>
      </c>
      <c r="G60">
        <v>16</v>
      </c>
      <c r="H60">
        <v>48</v>
      </c>
      <c r="I60" cm="1">
        <f t="array" aca="1" ref="I60" ca="1">MAX(ROW($C$1:INDIRECT("$C"&amp;(ROW()-1)))*($C60=$C$1:INDIRECT("$C"&amp;(ROW()-1))),ROW($F$1:INDIRECT("$F"&amp;(ROW()-1)))*($C60=$F$1:INDIRECT("$F"&amp;(ROW()-1))))</f>
        <v>59</v>
      </c>
      <c r="J60" cm="1">
        <f t="array" aca="1" ref="J60" ca="1">MAX(ROW($C$1:INDIRECT("$C"&amp;(ROW()-1)))*($F60=$C$1:INDIRECT("$C"&amp;(ROW()-1))),ROW($F$1:INDIRECT("$F"&amp;(ROW()-1)))*($F60=$F$1:INDIRECT("$F"&amp;(ROW()-1))))</f>
        <v>59</v>
      </c>
      <c r="K60" s="2" cm="1">
        <f t="array" aca="1" ref="K60" ca="1">IF($I60&gt;0,IF(INDEX($C:$C,$I60)=$C60,INDEX($S:$S,$I60),INDEX($T:$T,$I60)),1000)</f>
        <v>952.12208076714853</v>
      </c>
      <c r="L60" s="2" cm="1">
        <f t="array" aca="1" ref="L60" ca="1">IF($J60&gt;0,IF(INDEX($C:$C,$J60)=$F60,INDEX($S:$S,$J60),INDEX($T:$T,$J60)),1000)</f>
        <v>1120.8211786205211</v>
      </c>
      <c r="M60">
        <f t="shared" ca="1" si="10"/>
        <v>240.05192994622243</v>
      </c>
      <c r="N60">
        <f t="shared" ca="1" si="11"/>
        <v>633.94699352151542</v>
      </c>
      <c r="O60">
        <f t="shared" ca="1" si="12"/>
        <v>0.27465929705471032</v>
      </c>
      <c r="P60">
        <f t="shared" ca="1" si="13"/>
        <v>0.72534070294528963</v>
      </c>
      <c r="Q60">
        <f t="shared" si="14"/>
        <v>0</v>
      </c>
      <c r="R60">
        <f t="shared" si="15"/>
        <v>1</v>
      </c>
      <c r="S60" s="2">
        <f t="shared" ca="1" si="16"/>
        <v>943.33298326139777</v>
      </c>
      <c r="T60" s="2">
        <f t="shared" ca="1" si="17"/>
        <v>1129.6102761262719</v>
      </c>
    </row>
    <row r="61" spans="1:20" x14ac:dyDescent="0.25">
      <c r="A61" t="s">
        <v>90</v>
      </c>
      <c r="B61" t="s">
        <v>91</v>
      </c>
      <c r="C61" t="str">
        <f t="shared" si="8"/>
        <v>https://cardgames.io/reversi/!Smart opponent</v>
      </c>
      <c r="D61" t="s">
        <v>109</v>
      </c>
      <c r="E61" t="s">
        <v>95</v>
      </c>
      <c r="F61" t="str">
        <f t="shared" si="9"/>
        <v>https://hewgill.com/othello/!Hard</v>
      </c>
      <c r="G61">
        <v>16</v>
      </c>
      <c r="H61">
        <v>48</v>
      </c>
      <c r="I61" cm="1">
        <f t="array" aca="1" ref="I61" ca="1">MAX(ROW($C$1:INDIRECT("$C"&amp;(ROW()-1)))*($C61=$C$1:INDIRECT("$C"&amp;(ROW()-1))),ROW($F$1:INDIRECT("$F"&amp;(ROW()-1)))*($C61=$F$1:INDIRECT("$F"&amp;(ROW()-1))))</f>
        <v>60</v>
      </c>
      <c r="J61" cm="1">
        <f t="array" aca="1" ref="J61" ca="1">MAX(ROW($C$1:INDIRECT("$C"&amp;(ROW()-1)))*($F61=$C$1:INDIRECT("$C"&amp;(ROW()-1))),ROW($F$1:INDIRECT("$F"&amp;(ROW()-1)))*($F61=$F$1:INDIRECT("$F"&amp;(ROW()-1))))</f>
        <v>60</v>
      </c>
      <c r="K61" s="2" cm="1">
        <f t="array" aca="1" ref="K61" ca="1">IF($I61&gt;0,IF(INDEX($C:$C,$I61)=$C61,INDEX($S:$S,$I61),INDEX($T:$T,$I61)),1000)</f>
        <v>943.33298326139777</v>
      </c>
      <c r="L61" s="2" cm="1">
        <f t="array" aca="1" ref="L61" ca="1">IF($J61&gt;0,IF(INDEX($C:$C,$J61)=$F61,INDEX($S:$S,$J61),INDEX($T:$T,$J61)),1000)</f>
        <v>1129.6102761262719</v>
      </c>
      <c r="M61">
        <f t="shared" ca="1" si="10"/>
        <v>228.20883722529857</v>
      </c>
      <c r="N61">
        <f t="shared" ca="1" si="11"/>
        <v>666.84621475988536</v>
      </c>
      <c r="O61">
        <f t="shared" ca="1" si="12"/>
        <v>0.25496625790686689</v>
      </c>
      <c r="P61">
        <f t="shared" ca="1" si="13"/>
        <v>0.74503374209313311</v>
      </c>
      <c r="Q61">
        <f t="shared" si="14"/>
        <v>0</v>
      </c>
      <c r="R61">
        <f t="shared" si="15"/>
        <v>1</v>
      </c>
      <c r="S61" s="2">
        <f t="shared" ca="1" si="16"/>
        <v>935.17406300837808</v>
      </c>
      <c r="T61" s="2">
        <f t="shared" ca="1" si="17"/>
        <v>1137.7691963792915</v>
      </c>
    </row>
    <row r="62" spans="1:20" x14ac:dyDescent="0.25">
      <c r="A62" t="s">
        <v>90</v>
      </c>
      <c r="B62" t="s">
        <v>91</v>
      </c>
      <c r="C62" t="str">
        <f t="shared" si="8"/>
        <v>https://cardgames.io/reversi/!Smart opponent</v>
      </c>
      <c r="D62" t="s">
        <v>108</v>
      </c>
      <c r="F62" t="str">
        <f t="shared" si="9"/>
        <v>http://davidbau.com/reversi/!</v>
      </c>
      <c r="G62">
        <v>46</v>
      </c>
      <c r="H62">
        <v>18</v>
      </c>
      <c r="I62" cm="1">
        <f t="array" aca="1" ref="I62" ca="1">MAX(ROW($C$1:INDIRECT("$C"&amp;(ROW()-1)))*($C62=$C$1:INDIRECT("$C"&amp;(ROW()-1))),ROW($F$1:INDIRECT("$F"&amp;(ROW()-1)))*($C62=$F$1:INDIRECT("$F"&amp;(ROW()-1))))</f>
        <v>61</v>
      </c>
      <c r="J62" cm="1">
        <f t="array" aca="1" ref="J62" ca="1">MAX(ROW($C$1:INDIRECT("$C"&amp;(ROW()-1)))*($F62=$C$1:INDIRECT("$C"&amp;(ROW()-1))),ROW($F$1:INDIRECT("$F"&amp;(ROW()-1)))*($F62=$F$1:INDIRECT("$F"&amp;(ROW()-1))))</f>
        <v>55</v>
      </c>
      <c r="K62" s="2" cm="1">
        <f t="array" aca="1" ref="K62" ca="1">IF($I62&gt;0,IF(INDEX($C:$C,$I62)=$C62,INDEX($S:$S,$I62),INDEX($T:$T,$I62)),1000)</f>
        <v>935.17406300837808</v>
      </c>
      <c r="L62" s="2" cm="1">
        <f t="array" aca="1" ref="L62" ca="1">IF($J62&gt;0,IF(INDEX($C:$C,$J62)=$F62,INDEX($S:$S,$J62),INDEX($T:$T,$J62)),1000)</f>
        <v>1163.2463040984333</v>
      </c>
      <c r="M62">
        <f t="shared" ca="1" si="10"/>
        <v>217.73846529580274</v>
      </c>
      <c r="N62">
        <f t="shared" ca="1" si="11"/>
        <v>809.31159066881696</v>
      </c>
      <c r="O62">
        <f t="shared" ca="1" si="12"/>
        <v>0.21200375194108698</v>
      </c>
      <c r="P62">
        <f t="shared" ca="1" si="13"/>
        <v>0.787996248058913</v>
      </c>
      <c r="Q62">
        <f t="shared" si="14"/>
        <v>1</v>
      </c>
      <c r="R62">
        <f t="shared" si="15"/>
        <v>0</v>
      </c>
      <c r="S62" s="2">
        <f t="shared" ca="1" si="16"/>
        <v>960.38994294626332</v>
      </c>
      <c r="T62" s="2">
        <f t="shared" ca="1" si="17"/>
        <v>1138.0304241605481</v>
      </c>
    </row>
    <row r="63" spans="1:20" x14ac:dyDescent="0.25">
      <c r="A63" t="s">
        <v>90</v>
      </c>
      <c r="B63" t="s">
        <v>91</v>
      </c>
      <c r="C63" t="str">
        <f t="shared" si="8"/>
        <v>https://cardgames.io/reversi/!Smart opponent</v>
      </c>
      <c r="D63" t="s">
        <v>108</v>
      </c>
      <c r="F63" t="str">
        <f t="shared" si="9"/>
        <v>http://davidbau.com/reversi/!</v>
      </c>
      <c r="G63">
        <v>28</v>
      </c>
      <c r="H63">
        <v>35</v>
      </c>
      <c r="I63" cm="1">
        <f t="array" aca="1" ref="I63" ca="1">MAX(ROW($C$1:INDIRECT("$C"&amp;(ROW()-1)))*($C63=$C$1:INDIRECT("$C"&amp;(ROW()-1))),ROW($F$1:INDIRECT("$F"&amp;(ROW()-1)))*($C63=$F$1:INDIRECT("$F"&amp;(ROW()-1))))</f>
        <v>62</v>
      </c>
      <c r="J63" cm="1">
        <f t="array" aca="1" ref="J63" ca="1">MAX(ROW($C$1:INDIRECT("$C"&amp;(ROW()-1)))*($F63=$C$1:INDIRECT("$C"&amp;(ROW()-1))),ROW($F$1:INDIRECT("$F"&amp;(ROW()-1)))*($F63=$F$1:INDIRECT("$F"&amp;(ROW()-1))))</f>
        <v>62</v>
      </c>
      <c r="K63" s="2" cm="1">
        <f t="array" aca="1" ref="K63" ca="1">IF($I63&gt;0,IF(INDEX($C:$C,$I63)=$C63,INDEX($S:$S,$I63),INDEX($T:$T,$I63)),1000)</f>
        <v>960.38994294626332</v>
      </c>
      <c r="L63" s="2" cm="1">
        <f t="array" aca="1" ref="L63" ca="1">IF($J63&gt;0,IF(INDEX($C:$C,$J63)=$F63,INDEX($S:$S,$J63),INDEX($T:$T,$J63)),1000)</f>
        <v>1138.0304241605481</v>
      </c>
      <c r="M63">
        <f t="shared" ca="1" si="10"/>
        <v>251.75311759689691</v>
      </c>
      <c r="N63">
        <f t="shared" ca="1" si="11"/>
        <v>699.96457394617573</v>
      </c>
      <c r="O63">
        <f t="shared" ca="1" si="12"/>
        <v>0.26452499500005683</v>
      </c>
      <c r="P63">
        <f t="shared" ca="1" si="13"/>
        <v>0.73547500499994323</v>
      </c>
      <c r="Q63">
        <f t="shared" si="14"/>
        <v>0</v>
      </c>
      <c r="R63">
        <f t="shared" si="15"/>
        <v>1</v>
      </c>
      <c r="S63" s="2">
        <f t="shared" ca="1" si="16"/>
        <v>951.92514310626154</v>
      </c>
      <c r="T63" s="2">
        <f t="shared" ca="1" si="17"/>
        <v>1146.49522400055</v>
      </c>
    </row>
    <row r="64" spans="1:20" x14ac:dyDescent="0.25">
      <c r="A64" t="s">
        <v>90</v>
      </c>
      <c r="B64" t="s">
        <v>91</v>
      </c>
      <c r="C64" t="str">
        <f t="shared" si="8"/>
        <v>https://cardgames.io/reversi/!Smart opponent</v>
      </c>
      <c r="D64" t="s">
        <v>108</v>
      </c>
      <c r="F64" t="str">
        <f t="shared" si="9"/>
        <v>http://davidbau.com/reversi/!</v>
      </c>
      <c r="G64">
        <v>50</v>
      </c>
      <c r="H64">
        <v>14</v>
      </c>
      <c r="I64" cm="1">
        <f t="array" aca="1" ref="I64" ca="1">MAX(ROW($C$1:INDIRECT("$C"&amp;(ROW()-1)))*($C64=$C$1:INDIRECT("$C"&amp;(ROW()-1))),ROW($F$1:INDIRECT("$F"&amp;(ROW()-1)))*($C64=$F$1:INDIRECT("$F"&amp;(ROW()-1))))</f>
        <v>63</v>
      </c>
      <c r="J64" cm="1">
        <f t="array" aca="1" ref="J64" ca="1">MAX(ROW($C$1:INDIRECT("$C"&amp;(ROW()-1)))*($F64=$C$1:INDIRECT("$C"&amp;(ROW()-1))),ROW($F$1:INDIRECT("$F"&amp;(ROW()-1)))*($F64=$F$1:INDIRECT("$F"&amp;(ROW()-1))))</f>
        <v>63</v>
      </c>
      <c r="K64" s="2" cm="1">
        <f t="array" aca="1" ref="K64" ca="1">IF($I64&gt;0,IF(INDEX($C:$C,$I64)=$C64,INDEX($S:$S,$I64),INDEX($T:$T,$I64)),1000)</f>
        <v>951.92514310626154</v>
      </c>
      <c r="L64" s="2" cm="1">
        <f t="array" aca="1" ref="L64" ca="1">IF($J64&gt;0,IF(INDEX($C:$C,$J64)=$F64,INDEX($S:$S,$J64),INDEX($T:$T,$J64)),1000)</f>
        <v>1146.49522400055</v>
      </c>
      <c r="M64">
        <f t="shared" ca="1" si="10"/>
        <v>239.7799458402373</v>
      </c>
      <c r="N64">
        <f t="shared" ca="1" si="11"/>
        <v>734.91660480958524</v>
      </c>
      <c r="O64">
        <f t="shared" ca="1" si="12"/>
        <v>0.24600471365203652</v>
      </c>
      <c r="P64">
        <f t="shared" ca="1" si="13"/>
        <v>0.75399528634796353</v>
      </c>
      <c r="Q64">
        <f t="shared" si="14"/>
        <v>1</v>
      </c>
      <c r="R64">
        <f t="shared" si="15"/>
        <v>0</v>
      </c>
      <c r="S64" s="2">
        <f t="shared" ca="1" si="16"/>
        <v>976.05299226939633</v>
      </c>
      <c r="T64" s="2">
        <f t="shared" ca="1" si="17"/>
        <v>1122.3673748374151</v>
      </c>
    </row>
    <row r="65" spans="1:84" x14ac:dyDescent="0.25">
      <c r="A65" t="s">
        <v>90</v>
      </c>
      <c r="B65" t="s">
        <v>91</v>
      </c>
      <c r="C65" t="str">
        <f t="shared" si="8"/>
        <v>https://cardgames.io/reversi/!Smart opponent</v>
      </c>
      <c r="D65" t="s">
        <v>99</v>
      </c>
      <c r="E65" t="s">
        <v>100</v>
      </c>
      <c r="F65" t="str">
        <f t="shared" si="9"/>
        <v>https://playpager.com/othello-reversi/!3 stars</v>
      </c>
      <c r="G65">
        <v>28</v>
      </c>
      <c r="H65">
        <v>36</v>
      </c>
      <c r="I65" cm="1">
        <f t="array" aca="1" ref="I65" ca="1">MAX(ROW($C$1:INDIRECT("$C"&amp;(ROW()-1)))*($C65=$C$1:INDIRECT("$C"&amp;(ROW()-1))),ROW($F$1:INDIRECT("$F"&amp;(ROW()-1)))*($C65=$F$1:INDIRECT("$F"&amp;(ROW()-1))))</f>
        <v>64</v>
      </c>
      <c r="J65" cm="1">
        <f t="array" aca="1" ref="J65" ca="1">MAX(ROW($C$1:INDIRECT("$C"&amp;(ROW()-1)))*($F65=$C$1:INDIRECT("$C"&amp;(ROW()-1))),ROW($F$1:INDIRECT("$F"&amp;(ROW()-1)))*($F65=$F$1:INDIRECT("$F"&amp;(ROW()-1))))</f>
        <v>14</v>
      </c>
      <c r="K65" s="2" cm="1">
        <f t="array" aca="1" ref="K65" ca="1">IF($I65&gt;0,IF(INDEX($C:$C,$I65)=$C65,INDEX($S:$S,$I65),INDEX($T:$T,$I65)),1000)</f>
        <v>976.05299226939633</v>
      </c>
      <c r="L65" s="2" cm="1">
        <f t="array" aca="1" ref="L65" ca="1">IF($J65&gt;0,IF(INDEX($C:$C,$J65)=$F65,INDEX($S:$S,$J65),INDEX($T:$T,$J65)),1000)</f>
        <v>994.61578153459755</v>
      </c>
      <c r="M65">
        <f t="shared" ca="1" si="10"/>
        <v>275.5069003520901</v>
      </c>
      <c r="N65">
        <f t="shared" ca="1" si="11"/>
        <v>306.5769179077376</v>
      </c>
      <c r="O65">
        <f t="shared" ca="1" si="12"/>
        <v>0.47331138868579697</v>
      </c>
      <c r="P65">
        <f t="shared" ca="1" si="13"/>
        <v>0.52668861131420308</v>
      </c>
      <c r="Q65">
        <f t="shared" si="14"/>
        <v>0</v>
      </c>
      <c r="R65">
        <f t="shared" si="15"/>
        <v>1</v>
      </c>
      <c r="S65" s="2">
        <f t="shared" ca="1" si="16"/>
        <v>960.90702783145082</v>
      </c>
      <c r="T65" s="2">
        <f t="shared" ca="1" si="17"/>
        <v>1009.7617459725431</v>
      </c>
    </row>
    <row r="66" spans="1:84" x14ac:dyDescent="0.25">
      <c r="A66" t="s">
        <v>90</v>
      </c>
      <c r="B66" t="s">
        <v>91</v>
      </c>
      <c r="C66" t="str">
        <f t="shared" si="8"/>
        <v>https://cardgames.io/reversi/!Smart opponent</v>
      </c>
      <c r="D66" t="s">
        <v>99</v>
      </c>
      <c r="E66" t="s">
        <v>100</v>
      </c>
      <c r="F66" t="str">
        <f t="shared" si="9"/>
        <v>https://playpager.com/othello-reversi/!3 stars</v>
      </c>
      <c r="G66">
        <v>32</v>
      </c>
      <c r="H66">
        <v>32</v>
      </c>
      <c r="I66" cm="1">
        <f t="array" aca="1" ref="I66" ca="1">MAX(ROW($C$1:INDIRECT("$C"&amp;(ROW()-1)))*($C66=$C$1:INDIRECT("$C"&amp;(ROW()-1))),ROW($F$1:INDIRECT("$F"&amp;(ROW()-1)))*($C66=$F$1:INDIRECT("$F"&amp;(ROW()-1))))</f>
        <v>65</v>
      </c>
      <c r="J66" cm="1">
        <f t="array" aca="1" ref="J66" ca="1">MAX(ROW($C$1:INDIRECT("$C"&amp;(ROW()-1)))*($F66=$C$1:INDIRECT("$C"&amp;(ROW()-1))),ROW($F$1:INDIRECT("$F"&amp;(ROW()-1)))*($F66=$F$1:INDIRECT("$F"&amp;(ROW()-1))))</f>
        <v>65</v>
      </c>
      <c r="K66" s="2" cm="1">
        <f t="array" aca="1" ref="K66" ca="1">IF($I66&gt;0,IF(INDEX($C:$C,$I66)=$C66,INDEX($S:$S,$I66),INDEX($T:$T,$I66)),1000)</f>
        <v>960.90702783145082</v>
      </c>
      <c r="L66" s="2" cm="1">
        <f t="array" aca="1" ref="L66" ca="1">IF($J66&gt;0,IF(INDEX($C:$C,$J66)=$F66,INDEX($S:$S,$J66),INDEX($T:$T,$J66)),1000)</f>
        <v>1009.7617459725431</v>
      </c>
      <c r="M66">
        <f t="shared" ref="M66:M97" ca="1" si="18">10^($K66/400)</f>
        <v>252.50359723641438</v>
      </c>
      <c r="N66">
        <f t="shared" ref="N66:N97" ca="1" si="19">10^($L66/400)</f>
        <v>334.50634880728398</v>
      </c>
      <c r="O66">
        <f t="shared" ref="O66:O97" ca="1" si="20">$M66/($M66+$N66)</f>
        <v>0.43015216171076159</v>
      </c>
      <c r="P66">
        <f t="shared" ref="P66:P97" ca="1" si="21">$N66/($M66+$N66)</f>
        <v>0.56984783828923835</v>
      </c>
      <c r="Q66">
        <f t="shared" ref="Q66:Q97" si="22">IF($G66&gt;$H66,1,IF($G66&lt;$H66,0,0.5))</f>
        <v>0.5</v>
      </c>
      <c r="R66">
        <f t="shared" ref="R66:R97" si="23">IF($G66&lt;$H66,1,IF($G66&gt;$H66,0,0.5))</f>
        <v>0.5</v>
      </c>
      <c r="S66" s="2">
        <f t="shared" ref="S66:S97" ca="1" si="24">$K66+32*($Q66-$O66)</f>
        <v>963.14215865670644</v>
      </c>
      <c r="T66" s="2">
        <f t="shared" ref="T66:T97" ca="1" si="25">$L66+32*($R66-$P66)</f>
        <v>1007.5266151472874</v>
      </c>
    </row>
    <row r="67" spans="1:84" x14ac:dyDescent="0.25">
      <c r="A67" t="s">
        <v>90</v>
      </c>
      <c r="B67" t="s">
        <v>91</v>
      </c>
      <c r="C67" t="str">
        <f t="shared" ref="C67:C130" si="26">$A67&amp;"!"&amp;$B67</f>
        <v>https://cardgames.io/reversi/!Smart opponent</v>
      </c>
      <c r="D67" t="s">
        <v>99</v>
      </c>
      <c r="E67" t="s">
        <v>100</v>
      </c>
      <c r="F67" t="str">
        <f t="shared" ref="F67:F130" si="27">$D67&amp;"!"&amp;$E67</f>
        <v>https://playpager.com/othello-reversi/!3 stars</v>
      </c>
      <c r="G67">
        <v>45</v>
      </c>
      <c r="H67">
        <v>19</v>
      </c>
      <c r="I67" cm="1">
        <f t="array" aca="1" ref="I67" ca="1">MAX(ROW($C$1:INDIRECT("$C"&amp;(ROW()-1)))*($C67=$C$1:INDIRECT("$C"&amp;(ROW()-1))),ROW($F$1:INDIRECT("$F"&amp;(ROW()-1)))*($C67=$F$1:INDIRECT("$F"&amp;(ROW()-1))))</f>
        <v>66</v>
      </c>
      <c r="J67" cm="1">
        <f t="array" aca="1" ref="J67" ca="1">MAX(ROW($C$1:INDIRECT("$C"&amp;(ROW()-1)))*($F67=$C$1:INDIRECT("$C"&amp;(ROW()-1))),ROW($F$1:INDIRECT("$F"&amp;(ROW()-1)))*($F67=$F$1:INDIRECT("$F"&amp;(ROW()-1))))</f>
        <v>66</v>
      </c>
      <c r="K67" s="2" cm="1">
        <f t="array" aca="1" ref="K67" ca="1">IF($I67&gt;0,IF(INDEX($C:$C,$I67)=$C67,INDEX($S:$S,$I67),INDEX($T:$T,$I67)),1000)</f>
        <v>963.14215865670644</v>
      </c>
      <c r="L67" s="2" cm="1">
        <f t="array" aca="1" ref="L67" ca="1">IF($J67&gt;0,IF(INDEX($C:$C,$J67)=$F67,INDEX($S:$S,$J67),INDEX($T:$T,$J67)),1000)</f>
        <v>1007.5266151472874</v>
      </c>
      <c r="M67">
        <f t="shared" ca="1" si="18"/>
        <v>255.77341180270335</v>
      </c>
      <c r="N67">
        <f t="shared" ca="1" si="19"/>
        <v>330.23001013651589</v>
      </c>
      <c r="O67">
        <f t="shared" ca="1" si="20"/>
        <v>0.43647085021498794</v>
      </c>
      <c r="P67">
        <f t="shared" ca="1" si="21"/>
        <v>0.56352914978501201</v>
      </c>
      <c r="Q67">
        <f t="shared" si="22"/>
        <v>1</v>
      </c>
      <c r="R67">
        <f t="shared" si="23"/>
        <v>0</v>
      </c>
      <c r="S67" s="2">
        <f t="shared" ca="1" si="24"/>
        <v>981.17509144982682</v>
      </c>
      <c r="T67" s="2">
        <f t="shared" ca="1" si="25"/>
        <v>989.49368235416705</v>
      </c>
    </row>
    <row r="68" spans="1:84" x14ac:dyDescent="0.25">
      <c r="A68" t="s">
        <v>90</v>
      </c>
      <c r="B68" t="s">
        <v>91</v>
      </c>
      <c r="C68" t="str">
        <f t="shared" si="26"/>
        <v>https://cardgames.io/reversi/!Smart opponent</v>
      </c>
      <c r="D68" t="s">
        <v>105</v>
      </c>
      <c r="F68" t="str">
        <f t="shared" si="27"/>
        <v>https://kach92.github.io/Reversi/!</v>
      </c>
      <c r="G68">
        <v>48</v>
      </c>
      <c r="H68">
        <v>16</v>
      </c>
      <c r="I68" cm="1">
        <f t="array" aca="1" ref="I68" ca="1">MAX(ROW($C$1:INDIRECT("$C"&amp;(ROW()-1)))*($C68=$C$1:INDIRECT("$C"&amp;(ROW()-1))),ROW($F$1:INDIRECT("$F"&amp;(ROW()-1)))*($C68=$F$1:INDIRECT("$F"&amp;(ROW()-1))))</f>
        <v>67</v>
      </c>
      <c r="J68" cm="1">
        <f t="array" aca="1" ref="J68" ca="1">MAX(ROW($C$1:INDIRECT("$C"&amp;(ROW()-1)))*($F68=$C$1:INDIRECT("$C"&amp;(ROW()-1))),ROW($F$1:INDIRECT("$F"&amp;(ROW()-1)))*($F68=$F$1:INDIRECT("$F"&amp;(ROW()-1))))</f>
        <v>27</v>
      </c>
      <c r="K68" s="2" cm="1">
        <f t="array" aca="1" ref="K68" ca="1">IF($I68&gt;0,IF(INDEX($C:$C,$I68)=$C68,INDEX($S:$S,$I68),INDEX($T:$T,$I68)),1000)</f>
        <v>981.17509144982682</v>
      </c>
      <c r="L68" s="2" cm="1">
        <f t="array" aca="1" ref="L68" ca="1">IF($J68&gt;0,IF(INDEX($C:$C,$J68)=$F68,INDEX($S:$S,$J68),INDEX($T:$T,$J68)),1000)</f>
        <v>972.27295125914725</v>
      </c>
      <c r="M68">
        <f t="shared" ca="1" si="18"/>
        <v>283.75121421935285</v>
      </c>
      <c r="N68">
        <f t="shared" ca="1" si="19"/>
        <v>269.57671583913788</v>
      </c>
      <c r="O68">
        <f t="shared" ca="1" si="20"/>
        <v>0.51280840674237849</v>
      </c>
      <c r="P68">
        <f t="shared" ca="1" si="21"/>
        <v>0.48719159325762162</v>
      </c>
      <c r="Q68">
        <f t="shared" si="22"/>
        <v>1</v>
      </c>
      <c r="R68">
        <f t="shared" si="23"/>
        <v>0</v>
      </c>
      <c r="S68" s="2">
        <f t="shared" ca="1" si="24"/>
        <v>996.76522243407067</v>
      </c>
      <c r="T68" s="2">
        <f t="shared" ca="1" si="25"/>
        <v>956.68282027490341</v>
      </c>
    </row>
    <row r="69" spans="1:84" x14ac:dyDescent="0.25">
      <c r="A69" t="s">
        <v>90</v>
      </c>
      <c r="B69" t="s">
        <v>91</v>
      </c>
      <c r="C69" t="str">
        <f t="shared" si="26"/>
        <v>https://cardgames.io/reversi/!Smart opponent</v>
      </c>
      <c r="D69" t="s">
        <v>106</v>
      </c>
      <c r="F69" t="str">
        <f t="shared" si="27"/>
        <v>https://www.archimedes-lab.org/game_othello/othello.html!</v>
      </c>
      <c r="G69">
        <v>39</v>
      </c>
      <c r="H69">
        <v>25</v>
      </c>
      <c r="I69" cm="1">
        <f t="array" aca="1" ref="I69" ca="1">MAX(ROW($C$1:INDIRECT("$C"&amp;(ROW()-1)))*($C69=$C$1:INDIRECT("$C"&amp;(ROW()-1))),ROW($F$1:INDIRECT("$F"&amp;(ROW()-1)))*($C69=$F$1:INDIRECT("$F"&amp;(ROW()-1))))</f>
        <v>68</v>
      </c>
      <c r="J69" cm="1">
        <f t="array" aca="1" ref="J69" ca="1">MAX(ROW($C$1:INDIRECT("$C"&amp;(ROW()-1)))*($F69=$C$1:INDIRECT("$C"&amp;(ROW()-1))),ROW($F$1:INDIRECT("$F"&amp;(ROW()-1)))*($F69=$F$1:INDIRECT("$F"&amp;(ROW()-1))))</f>
        <v>30</v>
      </c>
      <c r="K69" s="2" cm="1">
        <f t="array" aca="1" ref="K69" ca="1">IF($I69&gt;0,IF(INDEX($C:$C,$I69)=$C69,INDEX($S:$S,$I69),INDEX($T:$T,$I69)),1000)</f>
        <v>996.76522243407067</v>
      </c>
      <c r="L69" s="2" cm="1">
        <f t="array" aca="1" ref="L69" ca="1">IF($J69&gt;0,IF(INDEX($C:$C,$J69)=$F69,INDEX($S:$S,$J69),INDEX($T:$T,$J69)),1000)</f>
        <v>975.09811118319544</v>
      </c>
      <c r="M69">
        <f t="shared" ca="1" si="18"/>
        <v>310.39381306639717</v>
      </c>
      <c r="N69">
        <f t="shared" ca="1" si="19"/>
        <v>273.99666575665333</v>
      </c>
      <c r="O69">
        <f t="shared" ca="1" si="20"/>
        <v>0.53114111936170394</v>
      </c>
      <c r="P69">
        <f t="shared" ca="1" si="21"/>
        <v>0.46885888063829612</v>
      </c>
      <c r="Q69">
        <f t="shared" si="22"/>
        <v>1</v>
      </c>
      <c r="R69">
        <f t="shared" si="23"/>
        <v>0</v>
      </c>
      <c r="S69" s="2">
        <f t="shared" ca="1" si="24"/>
        <v>1011.7687066144962</v>
      </c>
      <c r="T69" s="2">
        <f t="shared" ca="1" si="25"/>
        <v>960.09462700276993</v>
      </c>
    </row>
    <row r="70" spans="1:84" x14ac:dyDescent="0.25">
      <c r="A70" t="s">
        <v>90</v>
      </c>
      <c r="B70" t="s">
        <v>91</v>
      </c>
      <c r="C70" t="str">
        <f t="shared" si="26"/>
        <v>https://cardgames.io/reversi/!Smart opponent</v>
      </c>
      <c r="D70" t="s">
        <v>101</v>
      </c>
      <c r="F70" t="str">
        <f t="shared" si="27"/>
        <v>https://webgamesonline.com/reversi/!</v>
      </c>
      <c r="G70">
        <v>18</v>
      </c>
      <c r="H70">
        <v>46</v>
      </c>
      <c r="I70" cm="1">
        <f t="array" aca="1" ref="I70" ca="1">MAX(ROW($C$1:INDIRECT("$C"&amp;(ROW()-1)))*($C70=$C$1:INDIRECT("$C"&amp;(ROW()-1))),ROW($F$1:INDIRECT("$F"&amp;(ROW()-1)))*($C70=$F$1:INDIRECT("$F"&amp;(ROW()-1))))</f>
        <v>69</v>
      </c>
      <c r="J70" cm="1">
        <f t="array" aca="1" ref="J70" ca="1">MAX(ROW($C$1:INDIRECT("$C"&amp;(ROW()-1)))*($F70=$C$1:INDIRECT("$C"&amp;(ROW()-1))),ROW($F$1:INDIRECT("$F"&amp;(ROW()-1)))*($F70=$F$1:INDIRECT("$F"&amp;(ROW()-1))))</f>
        <v>17</v>
      </c>
      <c r="K70" s="2" cm="1">
        <f t="array" aca="1" ref="K70" ca="1">IF($I70&gt;0,IF(INDEX($C:$C,$I70)=$C70,INDEX($S:$S,$I70),INDEX($T:$T,$I70)),1000)</f>
        <v>1011.7687066144962</v>
      </c>
      <c r="L70" s="2" cm="1">
        <f t="array" aca="1" ref="L70" ca="1">IF($J70&gt;0,IF(INDEX($C:$C,$J70)=$F70,INDEX($S:$S,$J70),INDEX($T:$T,$J70)),1000)</f>
        <v>963.2591899212249</v>
      </c>
      <c r="M70">
        <f t="shared" ca="1" si="18"/>
        <v>338.3933084731388</v>
      </c>
      <c r="N70">
        <f t="shared" ca="1" si="19"/>
        <v>255.94578085304059</v>
      </c>
      <c r="O70">
        <f t="shared" ca="1" si="20"/>
        <v>0.56936068071306856</v>
      </c>
      <c r="P70">
        <f t="shared" ca="1" si="21"/>
        <v>0.43063931928693133</v>
      </c>
      <c r="Q70">
        <f t="shared" si="22"/>
        <v>0</v>
      </c>
      <c r="R70">
        <f t="shared" si="23"/>
        <v>1</v>
      </c>
      <c r="S70" s="2">
        <f t="shared" ca="1" si="24"/>
        <v>993.54916483167801</v>
      </c>
      <c r="T70" s="2">
        <f t="shared" ca="1" si="25"/>
        <v>981.47873170404307</v>
      </c>
    </row>
    <row r="71" spans="1:84" x14ac:dyDescent="0.25">
      <c r="A71" t="s">
        <v>90</v>
      </c>
      <c r="B71" t="s">
        <v>91</v>
      </c>
      <c r="C71" t="str">
        <f t="shared" si="26"/>
        <v>https://cardgames.io/reversi/!Smart opponent</v>
      </c>
      <c r="D71" t="s">
        <v>101</v>
      </c>
      <c r="F71" t="str">
        <f t="shared" si="27"/>
        <v>https://webgamesonline.com/reversi/!</v>
      </c>
      <c r="G71">
        <v>10</v>
      </c>
      <c r="H71">
        <v>54</v>
      </c>
      <c r="I71" cm="1">
        <f t="array" aca="1" ref="I71" ca="1">MAX(ROW($C$1:INDIRECT("$C"&amp;(ROW()-1)))*($C71=$C$1:INDIRECT("$C"&amp;(ROW()-1))),ROW($F$1:INDIRECT("$F"&amp;(ROW()-1)))*($C71=$F$1:INDIRECT("$F"&amp;(ROW()-1))))</f>
        <v>70</v>
      </c>
      <c r="J71" cm="1">
        <f t="array" aca="1" ref="J71" ca="1">MAX(ROW($C$1:INDIRECT("$C"&amp;(ROW()-1)))*($F71=$C$1:INDIRECT("$C"&amp;(ROW()-1))),ROW($F$1:INDIRECT("$F"&amp;(ROW()-1)))*($F71=$F$1:INDIRECT("$F"&amp;(ROW()-1))))</f>
        <v>70</v>
      </c>
      <c r="K71" s="2" cm="1">
        <f t="array" aca="1" ref="K71" ca="1">IF($I71&gt;0,IF(INDEX($C:$C,$I71)=$C71,INDEX($S:$S,$I71),INDEX($T:$T,$I71)),1000)</f>
        <v>993.54916483167801</v>
      </c>
      <c r="L71" s="2" cm="1">
        <f t="array" aca="1" ref="L71" ca="1">IF($J71&gt;0,IF(INDEX($C:$C,$J71)=$F71,INDEX($S:$S,$J71),INDEX($T:$T,$J71)),1000)</f>
        <v>981.47873170404307</v>
      </c>
      <c r="M71">
        <f t="shared" ca="1" si="18"/>
        <v>304.70032123124179</v>
      </c>
      <c r="N71">
        <f t="shared" ca="1" si="19"/>
        <v>284.24761491101754</v>
      </c>
      <c r="O71">
        <f t="shared" ca="1" si="20"/>
        <v>0.51736376432031839</v>
      </c>
      <c r="P71">
        <f t="shared" ca="1" si="21"/>
        <v>0.48263623567968161</v>
      </c>
      <c r="Q71">
        <f t="shared" si="22"/>
        <v>0</v>
      </c>
      <c r="R71">
        <f t="shared" si="23"/>
        <v>1</v>
      </c>
      <c r="S71" s="2">
        <f t="shared" ca="1" si="24"/>
        <v>976.99352437342782</v>
      </c>
      <c r="T71" s="2">
        <f t="shared" ca="1" si="25"/>
        <v>998.03437216229327</v>
      </c>
    </row>
    <row r="72" spans="1:84" x14ac:dyDescent="0.25">
      <c r="A72" t="s">
        <v>90</v>
      </c>
      <c r="B72" t="s">
        <v>91</v>
      </c>
      <c r="C72" t="str">
        <f t="shared" si="26"/>
        <v>https://cardgames.io/reversi/!Smart opponent</v>
      </c>
      <c r="D72" t="s">
        <v>101</v>
      </c>
      <c r="F72" t="str">
        <f t="shared" si="27"/>
        <v>https://webgamesonline.com/reversi/!</v>
      </c>
      <c r="G72">
        <v>41</v>
      </c>
      <c r="H72">
        <v>23</v>
      </c>
      <c r="I72" cm="1">
        <f t="array" aca="1" ref="I72" ca="1">MAX(ROW($C$1:INDIRECT("$C"&amp;(ROW()-1)))*($C72=$C$1:INDIRECT("$C"&amp;(ROW()-1))),ROW($F$1:INDIRECT("$F"&amp;(ROW()-1)))*($C72=$F$1:INDIRECT("$F"&amp;(ROW()-1))))</f>
        <v>71</v>
      </c>
      <c r="J72" cm="1">
        <f t="array" aca="1" ref="J72" ca="1">MAX(ROW($C$1:INDIRECT("$C"&amp;(ROW()-1)))*($F72=$C$1:INDIRECT("$C"&amp;(ROW()-1))),ROW($F$1:INDIRECT("$F"&amp;(ROW()-1)))*($F72=$F$1:INDIRECT("$F"&amp;(ROW()-1))))</f>
        <v>71</v>
      </c>
      <c r="K72" s="2" cm="1">
        <f t="array" aca="1" ref="K72" ca="1">IF($I72&gt;0,IF(INDEX($C:$C,$I72)=$C72,INDEX($S:$S,$I72),INDEX($T:$T,$I72)),1000)</f>
        <v>976.99352437342782</v>
      </c>
      <c r="L72" s="2" cm="1">
        <f t="array" aca="1" ref="L72" ca="1">IF($J72&gt;0,IF(INDEX($C:$C,$J72)=$F72,INDEX($S:$S,$J72),INDEX($T:$T,$J72)),1000)</f>
        <v>998.03437216229327</v>
      </c>
      <c r="M72">
        <f t="shared" ca="1" si="18"/>
        <v>277.00257798107759</v>
      </c>
      <c r="N72">
        <f t="shared" ca="1" si="19"/>
        <v>312.66979608586104</v>
      </c>
      <c r="O72">
        <f t="shared" ca="1" si="20"/>
        <v>0.46975674995693922</v>
      </c>
      <c r="P72">
        <f t="shared" ca="1" si="21"/>
        <v>0.53024325004306083</v>
      </c>
      <c r="Q72">
        <f t="shared" si="22"/>
        <v>1</v>
      </c>
      <c r="R72">
        <f t="shared" si="23"/>
        <v>0</v>
      </c>
      <c r="S72" s="2">
        <f t="shared" ca="1" si="24"/>
        <v>993.96130837480575</v>
      </c>
      <c r="T72" s="2">
        <f t="shared" ca="1" si="25"/>
        <v>981.06658816091533</v>
      </c>
    </row>
    <row r="73" spans="1:84" x14ac:dyDescent="0.25">
      <c r="A73" t="s">
        <v>90</v>
      </c>
      <c r="B73" t="s">
        <v>91</v>
      </c>
      <c r="C73" t="str">
        <f t="shared" si="26"/>
        <v>https://cardgames.io/reversi/!Smart opponent</v>
      </c>
      <c r="D73" t="s">
        <v>18</v>
      </c>
      <c r="F73" t="str">
        <f t="shared" si="27"/>
        <v>https://www.eothello.com/!</v>
      </c>
      <c r="G73">
        <v>50</v>
      </c>
      <c r="H73">
        <v>14</v>
      </c>
      <c r="I73" cm="1">
        <f t="array" aca="1" ref="I73" ca="1">MAX(ROW($C$1:INDIRECT("$C"&amp;(ROW()-1)))*($C73=$C$1:INDIRECT("$C"&amp;(ROW()-1))),ROW($F$1:INDIRECT("$F"&amp;(ROW()-1)))*($C73=$F$1:INDIRECT("$F"&amp;(ROW()-1))))</f>
        <v>72</v>
      </c>
      <c r="J73" cm="1">
        <f t="array" aca="1" ref="J73" ca="1">MAX(ROW($C$1:INDIRECT("$C"&amp;(ROW()-1)))*($F73=$C$1:INDIRECT("$C"&amp;(ROW()-1))),ROW($F$1:INDIRECT("$F"&amp;(ROW()-1)))*($F73=$F$1:INDIRECT("$F"&amp;(ROW()-1))))</f>
        <v>4</v>
      </c>
      <c r="K73" s="2" cm="1">
        <f t="array" aca="1" ref="K73" ca="1">IF($I73&gt;0,IF(INDEX($C:$C,$I73)=$C73,INDEX($S:$S,$I73),INDEX($T:$T,$I73)),1000)</f>
        <v>993.96130837480575</v>
      </c>
      <c r="L73" s="2" cm="1">
        <f t="array" aca="1" ref="L73" ca="1">IF($J73&gt;0,IF(INDEX($C:$C,$J73)=$F73,INDEX($S:$S,$J73),INDEX($T:$T,$J73)),1000)</f>
        <v>956.25286636638907</v>
      </c>
      <c r="M73">
        <f t="shared" ca="1" si="18"/>
        <v>305.42407758783617</v>
      </c>
      <c r="N73">
        <f t="shared" ca="1" si="19"/>
        <v>245.82846306047304</v>
      </c>
      <c r="O73">
        <f t="shared" ca="1" si="20"/>
        <v>0.55405473003106243</v>
      </c>
      <c r="P73">
        <f t="shared" ca="1" si="21"/>
        <v>0.44594526996893774</v>
      </c>
      <c r="Q73">
        <f t="shared" si="22"/>
        <v>1</v>
      </c>
      <c r="R73">
        <f t="shared" si="23"/>
        <v>0</v>
      </c>
      <c r="S73" s="2">
        <f t="shared" ca="1" si="24"/>
        <v>1008.2315570138118</v>
      </c>
      <c r="T73" s="2">
        <f t="shared" ca="1" si="25"/>
        <v>941.98261772738306</v>
      </c>
    </row>
    <row r="74" spans="1:84" x14ac:dyDescent="0.25">
      <c r="A74" t="s">
        <v>17</v>
      </c>
      <c r="B74">
        <v>2</v>
      </c>
      <c r="C74" t="str">
        <f t="shared" si="26"/>
        <v>https://www.enil.no/othello!2</v>
      </c>
      <c r="D74" t="s">
        <v>109</v>
      </c>
      <c r="E74" t="s">
        <v>95</v>
      </c>
      <c r="F74" t="str">
        <f t="shared" si="27"/>
        <v>https://hewgill.com/othello/!Hard</v>
      </c>
      <c r="G74">
        <v>50</v>
      </c>
      <c r="H74">
        <v>14</v>
      </c>
      <c r="I74" cm="1">
        <f t="array" aca="1" ref="I74" ca="1">MAX(ROW($C$1:INDIRECT("$C"&amp;(ROW()-1)))*($C74=$C$1:INDIRECT("$C"&amp;(ROW()-1))),ROW($F$1:INDIRECT("$F"&amp;(ROW()-1)))*($C74=$F$1:INDIRECT("$F"&amp;(ROW()-1))))</f>
        <v>0</v>
      </c>
      <c r="J74" cm="1">
        <f t="array" aca="1" ref="J74" ca="1">MAX(ROW($C$1:INDIRECT("$C"&amp;(ROW()-1)))*($F74=$C$1:INDIRECT("$C"&amp;(ROW()-1))),ROW($F$1:INDIRECT("$F"&amp;(ROW()-1)))*($F74=$F$1:INDIRECT("$F"&amp;(ROW()-1))))</f>
        <v>61</v>
      </c>
      <c r="K74" s="2" cm="1">
        <f t="array" aca="1" ref="K74" ca="1">IF($I74&gt;0,IF(INDEX($C:$C,$I74)=$C74,INDEX($S:$S,$I74),INDEX($T:$T,$I74)),1000)</f>
        <v>1000</v>
      </c>
      <c r="L74" s="2" cm="1">
        <f t="array" aca="1" ref="L74" ca="1">IF($J74&gt;0,IF(INDEX($C:$C,$J74)=$F74,INDEX($S:$S,$J74),INDEX($T:$T,$J74)),1000)</f>
        <v>1137.7691963792915</v>
      </c>
      <c r="M74">
        <f t="shared" ca="1" si="18"/>
        <v>316.22776601683825</v>
      </c>
      <c r="N74">
        <f t="shared" ca="1" si="19"/>
        <v>698.91279463049784</v>
      </c>
      <c r="O74">
        <f t="shared" ca="1" si="20"/>
        <v>0.31151131013343192</v>
      </c>
      <c r="P74">
        <f t="shared" ca="1" si="21"/>
        <v>0.68848868986656808</v>
      </c>
      <c r="Q74">
        <f t="shared" si="22"/>
        <v>1</v>
      </c>
      <c r="R74">
        <f t="shared" si="23"/>
        <v>0</v>
      </c>
      <c r="S74" s="2">
        <f t="shared" ca="1" si="24"/>
        <v>1022.0316380757301</v>
      </c>
      <c r="T74" s="2">
        <f t="shared" ca="1" si="25"/>
        <v>1115.7375583035614</v>
      </c>
      <c r="V74" t="s">
        <v>89</v>
      </c>
      <c r="W74" t="s">
        <v>42</v>
      </c>
      <c r="X74" t="s">
        <v>36</v>
      </c>
      <c r="Y74" t="s">
        <v>26</v>
      </c>
      <c r="Z74" t="s">
        <v>22</v>
      </c>
      <c r="AA74" t="s">
        <v>32</v>
      </c>
      <c r="AB74" t="s">
        <v>29</v>
      </c>
      <c r="AC74" t="s">
        <v>25</v>
      </c>
      <c r="AD74" t="s">
        <v>31</v>
      </c>
      <c r="AE74" t="s">
        <v>33</v>
      </c>
      <c r="AF74" t="s">
        <v>54</v>
      </c>
      <c r="AG74" t="s">
        <v>37</v>
      </c>
      <c r="AH74" t="s">
        <v>23</v>
      </c>
      <c r="AI74" t="s">
        <v>55</v>
      </c>
      <c r="AJ74" t="s">
        <v>49</v>
      </c>
      <c r="AK74" t="s">
        <v>21</v>
      </c>
      <c r="AL74" t="s">
        <v>34</v>
      </c>
      <c r="AM74" t="s">
        <v>27</v>
      </c>
      <c r="AN74" t="s">
        <v>28</v>
      </c>
      <c r="AO74" t="s">
        <v>35</v>
      </c>
      <c r="AP74" t="s">
        <v>56</v>
      </c>
      <c r="AQ74" t="s">
        <v>59</v>
      </c>
      <c r="AR74" t="s">
        <v>62</v>
      </c>
      <c r="AS74" t="s">
        <v>58</v>
      </c>
      <c r="AT74" t="s">
        <v>24</v>
      </c>
      <c r="AU74" t="s">
        <v>44</v>
      </c>
      <c r="AV74" t="s">
        <v>46</v>
      </c>
      <c r="AW74" t="s">
        <v>47</v>
      </c>
      <c r="AX74" t="s">
        <v>43</v>
      </c>
      <c r="AY74" t="s">
        <v>30</v>
      </c>
      <c r="AZ74" t="s">
        <v>78</v>
      </c>
      <c r="BA74" t="s">
        <v>63</v>
      </c>
      <c r="BB74" t="s">
        <v>57</v>
      </c>
      <c r="BC74" t="s">
        <v>61</v>
      </c>
      <c r="BD74" t="s">
        <v>38</v>
      </c>
      <c r="BE74" t="s">
        <v>40</v>
      </c>
      <c r="BF74" t="s">
        <v>50</v>
      </c>
      <c r="BG74" t="s">
        <v>48</v>
      </c>
      <c r="BH74" t="s">
        <v>72</v>
      </c>
      <c r="BI74" t="s">
        <v>41</v>
      </c>
      <c r="BJ74" t="s">
        <v>39</v>
      </c>
      <c r="BK74" t="s">
        <v>64</v>
      </c>
      <c r="BL74" t="s">
        <v>53</v>
      </c>
      <c r="BM74" t="s">
        <v>20</v>
      </c>
      <c r="BN74" t="s">
        <v>45</v>
      </c>
      <c r="BO74" t="s">
        <v>51</v>
      </c>
      <c r="BP74" t="s">
        <v>52</v>
      </c>
      <c r="BQ74" t="s">
        <v>71</v>
      </c>
      <c r="BR74" t="s">
        <v>65</v>
      </c>
      <c r="BS74" t="s">
        <v>76</v>
      </c>
      <c r="BT74" t="s">
        <v>60</v>
      </c>
      <c r="BU74" t="s">
        <v>77</v>
      </c>
      <c r="BV74" t="s">
        <v>68</v>
      </c>
      <c r="BW74" t="s">
        <v>75</v>
      </c>
      <c r="BX74" t="s">
        <v>69</v>
      </c>
      <c r="BY74" t="s">
        <v>87</v>
      </c>
      <c r="BZ74" t="s">
        <v>73</v>
      </c>
      <c r="CA74" t="s">
        <v>67</v>
      </c>
      <c r="CB74" t="s">
        <v>70</v>
      </c>
      <c r="CC74" t="s">
        <v>66</v>
      </c>
      <c r="CD74" t="s">
        <v>74</v>
      </c>
    </row>
    <row r="75" spans="1:84" x14ac:dyDescent="0.25">
      <c r="A75" t="s">
        <v>17</v>
      </c>
      <c r="B75">
        <v>2</v>
      </c>
      <c r="C75" t="str">
        <f t="shared" si="26"/>
        <v>https://www.enil.no/othello!2</v>
      </c>
      <c r="D75" t="s">
        <v>109</v>
      </c>
      <c r="E75" t="s">
        <v>95</v>
      </c>
      <c r="F75" t="str">
        <f t="shared" si="27"/>
        <v>https://hewgill.com/othello/!Hard</v>
      </c>
      <c r="G75">
        <v>14</v>
      </c>
      <c r="H75">
        <v>50</v>
      </c>
      <c r="I75" cm="1">
        <f t="array" aca="1" ref="I75" ca="1">MAX(ROW($C$1:INDIRECT("$C"&amp;(ROW()-1)))*($C75=$C$1:INDIRECT("$C"&amp;(ROW()-1))),ROW($F$1:INDIRECT("$F"&amp;(ROW()-1)))*($C75=$F$1:INDIRECT("$F"&amp;(ROW()-1))))</f>
        <v>74</v>
      </c>
      <c r="J75" cm="1">
        <f t="array" aca="1" ref="J75" ca="1">MAX(ROW($C$1:INDIRECT("$C"&amp;(ROW()-1)))*($F75=$C$1:INDIRECT("$C"&amp;(ROW()-1))),ROW($F$1:INDIRECT("$F"&amp;(ROW()-1)))*($F75=$F$1:INDIRECT("$F"&amp;(ROW()-1))))</f>
        <v>74</v>
      </c>
      <c r="K75" s="2" cm="1">
        <f t="array" aca="1" ref="K75" ca="1">IF($I75&gt;0,IF(INDEX($C:$C,$I75)=$C75,INDEX($S:$S,$I75),INDEX($T:$T,$I75)),1000)</f>
        <v>1022.0316380757301</v>
      </c>
      <c r="L75" s="2" cm="1">
        <f t="array" aca="1" ref="L75" ca="1">IF($J75&gt;0,IF(INDEX($C:$C,$J75)=$F75,INDEX($S:$S,$J75),INDEX($T:$T,$J75)),1000)</f>
        <v>1115.7375583035614</v>
      </c>
      <c r="M75">
        <f t="shared" ca="1" si="18"/>
        <v>358.98730868235629</v>
      </c>
      <c r="N75">
        <f t="shared" ca="1" si="19"/>
        <v>615.66419297053551</v>
      </c>
      <c r="O75">
        <f t="shared" ca="1" si="20"/>
        <v>0.36832376297944136</v>
      </c>
      <c r="P75">
        <f t="shared" ca="1" si="21"/>
        <v>0.63167623702055875</v>
      </c>
      <c r="Q75">
        <f t="shared" si="22"/>
        <v>0</v>
      </c>
      <c r="R75">
        <f t="shared" si="23"/>
        <v>1</v>
      </c>
      <c r="S75" s="2">
        <f t="shared" ca="1" si="24"/>
        <v>1010.2452776603881</v>
      </c>
      <c r="T75" s="2">
        <f t="shared" ca="1" si="25"/>
        <v>1127.5239187189036</v>
      </c>
      <c r="V75" t="s">
        <v>102</v>
      </c>
      <c r="W75" t="s">
        <v>30</v>
      </c>
      <c r="X75" t="s">
        <v>20</v>
      </c>
      <c r="Y75" t="s">
        <v>56</v>
      </c>
      <c r="Z75" t="s">
        <v>78</v>
      </c>
      <c r="AA75" t="s">
        <v>79</v>
      </c>
      <c r="AB75" t="s">
        <v>22</v>
      </c>
      <c r="AC75" t="s">
        <v>26</v>
      </c>
      <c r="AD75" t="s">
        <v>34</v>
      </c>
      <c r="AE75" t="s">
        <v>27</v>
      </c>
      <c r="AF75" t="s">
        <v>28</v>
      </c>
      <c r="AG75" t="s">
        <v>32</v>
      </c>
      <c r="AH75" t="s">
        <v>29</v>
      </c>
      <c r="AI75" t="s">
        <v>54</v>
      </c>
      <c r="AJ75" t="s">
        <v>55</v>
      </c>
      <c r="AK75" t="s">
        <v>49</v>
      </c>
      <c r="AL75" t="s">
        <v>43</v>
      </c>
      <c r="AM75" t="s">
        <v>48</v>
      </c>
      <c r="AN75" t="s">
        <v>38</v>
      </c>
      <c r="AO75" t="s">
        <v>72</v>
      </c>
      <c r="AP75" t="s">
        <v>57</v>
      </c>
      <c r="AQ75" t="s">
        <v>58</v>
      </c>
      <c r="AR75" t="s">
        <v>31</v>
      </c>
      <c r="AS75" t="s">
        <v>21</v>
      </c>
      <c r="AT75" t="s">
        <v>24</v>
      </c>
      <c r="AU75" t="s">
        <v>61</v>
      </c>
      <c r="AV75" t="s">
        <v>23</v>
      </c>
      <c r="AW75" t="s">
        <v>46</v>
      </c>
      <c r="AX75" t="s">
        <v>25</v>
      </c>
      <c r="AY75" t="s">
        <v>42</v>
      </c>
      <c r="AZ75" t="s">
        <v>35</v>
      </c>
      <c r="BA75" t="s">
        <v>39</v>
      </c>
      <c r="BB75" t="s">
        <v>76</v>
      </c>
      <c r="BC75" t="s">
        <v>36</v>
      </c>
      <c r="BD75" t="s">
        <v>41</v>
      </c>
      <c r="BE75" t="s">
        <v>47</v>
      </c>
      <c r="BF75" t="s">
        <v>44</v>
      </c>
      <c r="BG75" t="s">
        <v>74</v>
      </c>
      <c r="BH75" t="s">
        <v>62</v>
      </c>
      <c r="BI75" t="s">
        <v>59</v>
      </c>
      <c r="BJ75" t="s">
        <v>77</v>
      </c>
      <c r="BK75" t="s">
        <v>68</v>
      </c>
      <c r="BL75" t="s">
        <v>70</v>
      </c>
      <c r="BM75" t="s">
        <v>71</v>
      </c>
      <c r="BN75" t="s">
        <v>75</v>
      </c>
      <c r="BO75" t="s">
        <v>67</v>
      </c>
      <c r="BP75" t="s">
        <v>73</v>
      </c>
      <c r="BQ75" t="s">
        <v>69</v>
      </c>
      <c r="BR75" t="s">
        <v>65</v>
      </c>
      <c r="BS75" t="s">
        <v>64</v>
      </c>
      <c r="BT75" t="s">
        <v>63</v>
      </c>
      <c r="BU75" t="s">
        <v>66</v>
      </c>
      <c r="BV75" t="s">
        <v>52</v>
      </c>
      <c r="BW75" t="s">
        <v>45</v>
      </c>
      <c r="BX75" t="s">
        <v>60</v>
      </c>
      <c r="BY75" t="s">
        <v>40</v>
      </c>
      <c r="BZ75" t="s">
        <v>87</v>
      </c>
      <c r="CA75" t="s">
        <v>51</v>
      </c>
      <c r="CB75" t="s">
        <v>87</v>
      </c>
      <c r="CC75" t="s">
        <v>37</v>
      </c>
      <c r="CD75" t="s">
        <v>87</v>
      </c>
      <c r="CE75" t="s">
        <v>53</v>
      </c>
      <c r="CF75" t="s">
        <v>50</v>
      </c>
    </row>
    <row r="76" spans="1:84" x14ac:dyDescent="0.25">
      <c r="A76" t="s">
        <v>17</v>
      </c>
      <c r="B76">
        <v>2</v>
      </c>
      <c r="C76" t="str">
        <f t="shared" si="26"/>
        <v>https://www.enil.no/othello!2</v>
      </c>
      <c r="D76" t="s">
        <v>109</v>
      </c>
      <c r="E76" t="s">
        <v>95</v>
      </c>
      <c r="F76" t="str">
        <f t="shared" si="27"/>
        <v>https://hewgill.com/othello/!Hard</v>
      </c>
      <c r="G76">
        <v>34</v>
      </c>
      <c r="H76">
        <v>29</v>
      </c>
      <c r="I76" cm="1">
        <f t="array" aca="1" ref="I76" ca="1">MAX(ROW($C$1:INDIRECT("$C"&amp;(ROW()-1)))*($C76=$C$1:INDIRECT("$C"&amp;(ROW()-1))),ROW($F$1:INDIRECT("$F"&amp;(ROW()-1)))*($C76=$F$1:INDIRECT("$F"&amp;(ROW()-1))))</f>
        <v>75</v>
      </c>
      <c r="J76" cm="1">
        <f t="array" aca="1" ref="J76" ca="1">MAX(ROW($C$1:INDIRECT("$C"&amp;(ROW()-1)))*($F76=$C$1:INDIRECT("$C"&amp;(ROW()-1))),ROW($F$1:INDIRECT("$F"&amp;(ROW()-1)))*($F76=$F$1:INDIRECT("$F"&amp;(ROW()-1))))</f>
        <v>75</v>
      </c>
      <c r="K76" s="2" cm="1">
        <f t="array" aca="1" ref="K76" ca="1">IF($I76&gt;0,IF(INDEX($C:$C,$I76)=$C76,INDEX($S:$S,$I76),INDEX($T:$T,$I76)),1000)</f>
        <v>1010.2452776603881</v>
      </c>
      <c r="L76" s="2" cm="1">
        <f t="array" aca="1" ref="L76" ca="1">IF($J76&gt;0,IF(INDEX($C:$C,$J76)=$F76,INDEX($S:$S,$J76),INDEX($T:$T,$J76)),1000)</f>
        <v>1127.5239187189036</v>
      </c>
      <c r="M76">
        <f t="shared" ca="1" si="18"/>
        <v>335.43872152607508</v>
      </c>
      <c r="N76">
        <f t="shared" ca="1" si="19"/>
        <v>658.8852672734954</v>
      </c>
      <c r="O76">
        <f t="shared" ca="1" si="20"/>
        <v>0.33735354402043966</v>
      </c>
      <c r="P76">
        <f t="shared" ca="1" si="21"/>
        <v>0.66264645597956029</v>
      </c>
      <c r="Q76">
        <f t="shared" si="22"/>
        <v>1</v>
      </c>
      <c r="R76">
        <f t="shared" si="23"/>
        <v>0</v>
      </c>
      <c r="S76" s="2">
        <f t="shared" ca="1" si="24"/>
        <v>1031.4499642517339</v>
      </c>
      <c r="T76" s="2">
        <f t="shared" ca="1" si="25"/>
        <v>1106.3192321275576</v>
      </c>
      <c r="V76" t="s">
        <v>86</v>
      </c>
      <c r="W76" t="s">
        <v>22</v>
      </c>
      <c r="X76" t="s">
        <v>38</v>
      </c>
      <c r="Y76" t="s">
        <v>43</v>
      </c>
      <c r="Z76" t="s">
        <v>33</v>
      </c>
      <c r="AA76" t="s">
        <v>62</v>
      </c>
      <c r="AB76" t="s">
        <v>29</v>
      </c>
      <c r="AC76" t="s">
        <v>79</v>
      </c>
      <c r="AD76" t="s">
        <v>32</v>
      </c>
      <c r="AE76" t="s">
        <v>42</v>
      </c>
      <c r="AF76" t="s">
        <v>30</v>
      </c>
      <c r="AG76" t="s">
        <v>76</v>
      </c>
      <c r="AH76" t="s">
        <v>78</v>
      </c>
      <c r="AI76" t="s">
        <v>36</v>
      </c>
      <c r="AJ76" t="s">
        <v>25</v>
      </c>
      <c r="AK76" t="s">
        <v>46</v>
      </c>
      <c r="AL76" t="s">
        <v>56</v>
      </c>
      <c r="AM76" t="s">
        <v>58</v>
      </c>
      <c r="AN76" t="s">
        <v>24</v>
      </c>
      <c r="AO76" t="s">
        <v>20</v>
      </c>
      <c r="AP76" t="s">
        <v>72</v>
      </c>
      <c r="AQ76" t="s">
        <v>74</v>
      </c>
      <c r="AR76" t="s">
        <v>75</v>
      </c>
      <c r="AS76" t="s">
        <v>73</v>
      </c>
      <c r="AT76" t="s">
        <v>77</v>
      </c>
      <c r="AU76" t="s">
        <v>68</v>
      </c>
      <c r="AV76" t="s">
        <v>71</v>
      </c>
      <c r="AW76" t="s">
        <v>70</v>
      </c>
      <c r="AX76" t="s">
        <v>48</v>
      </c>
      <c r="AY76" t="s">
        <v>54</v>
      </c>
      <c r="AZ76" t="s">
        <v>55</v>
      </c>
      <c r="BA76" t="s">
        <v>39</v>
      </c>
      <c r="BB76" t="s">
        <v>41</v>
      </c>
      <c r="BC76" t="s">
        <v>60</v>
      </c>
      <c r="BD76" t="s">
        <v>64</v>
      </c>
      <c r="BE76" t="s">
        <v>47</v>
      </c>
      <c r="BF76" t="s">
        <v>57</v>
      </c>
      <c r="BG76" t="s">
        <v>61</v>
      </c>
      <c r="BH76" t="s">
        <v>59</v>
      </c>
      <c r="BI76" t="s">
        <v>63</v>
      </c>
      <c r="BJ76" t="s">
        <v>49</v>
      </c>
      <c r="BK76" t="s">
        <v>44</v>
      </c>
      <c r="BL76" t="s">
        <v>52</v>
      </c>
      <c r="BM76" t="s">
        <v>26</v>
      </c>
      <c r="BN76" t="s">
        <v>23</v>
      </c>
      <c r="BO76" t="s">
        <v>31</v>
      </c>
      <c r="BP76" t="s">
        <v>28</v>
      </c>
      <c r="BQ76" t="s">
        <v>34</v>
      </c>
      <c r="BR76" t="s">
        <v>27</v>
      </c>
      <c r="BS76" t="s">
        <v>35</v>
      </c>
      <c r="BT76" t="s">
        <v>66</v>
      </c>
      <c r="BU76" t="s">
        <v>37</v>
      </c>
      <c r="BV76" t="s">
        <v>40</v>
      </c>
      <c r="BW76" t="s">
        <v>67</v>
      </c>
      <c r="BX76" t="s">
        <v>53</v>
      </c>
      <c r="BY76" t="s">
        <v>51</v>
      </c>
      <c r="BZ76" t="s">
        <v>65</v>
      </c>
      <c r="CA76" t="s">
        <v>50</v>
      </c>
      <c r="CB76" t="s">
        <v>69</v>
      </c>
    </row>
    <row r="77" spans="1:84" x14ac:dyDescent="0.25">
      <c r="A77" t="s">
        <v>17</v>
      </c>
      <c r="B77">
        <v>2</v>
      </c>
      <c r="C77" t="str">
        <f t="shared" si="26"/>
        <v>https://www.enil.no/othello!2</v>
      </c>
      <c r="D77" t="s">
        <v>108</v>
      </c>
      <c r="F77" t="str">
        <f t="shared" si="27"/>
        <v>http://davidbau.com/reversi/!</v>
      </c>
      <c r="G77">
        <v>37</v>
      </c>
      <c r="H77">
        <v>27</v>
      </c>
      <c r="I77" cm="1">
        <f t="array" aca="1" ref="I77" ca="1">MAX(ROW($C$1:INDIRECT("$C"&amp;(ROW()-1)))*($C77=$C$1:INDIRECT("$C"&amp;(ROW()-1))),ROW($F$1:INDIRECT("$F"&amp;(ROW()-1)))*($C77=$F$1:INDIRECT("$F"&amp;(ROW()-1))))</f>
        <v>76</v>
      </c>
      <c r="J77" cm="1">
        <f t="array" aca="1" ref="J77" ca="1">MAX(ROW($C$1:INDIRECT("$C"&amp;(ROW()-1)))*($F77=$C$1:INDIRECT("$C"&amp;(ROW()-1))),ROW($F$1:INDIRECT("$F"&amp;(ROW()-1)))*($F77=$F$1:INDIRECT("$F"&amp;(ROW()-1))))</f>
        <v>64</v>
      </c>
      <c r="K77" s="2" cm="1">
        <f t="array" aca="1" ref="K77" ca="1">IF($I77&gt;0,IF(INDEX($C:$C,$I77)=$C77,INDEX($S:$S,$I77),INDEX($T:$T,$I77)),1000)</f>
        <v>1031.4499642517339</v>
      </c>
      <c r="L77" s="2" cm="1">
        <f t="array" aca="1" ref="L77" ca="1">IF($J77&gt;0,IF(INDEX($C:$C,$J77)=$F77,INDEX($S:$S,$J77),INDEX($T:$T,$J77)),1000)</f>
        <v>1122.3673748374151</v>
      </c>
      <c r="M77">
        <f t="shared" ca="1" si="18"/>
        <v>378.98752146207414</v>
      </c>
      <c r="N77">
        <f t="shared" ca="1" si="19"/>
        <v>639.61470102248404</v>
      </c>
      <c r="O77">
        <f t="shared" ca="1" si="20"/>
        <v>0.37206626207593957</v>
      </c>
      <c r="P77">
        <f t="shared" ca="1" si="21"/>
        <v>0.62793373792406038</v>
      </c>
      <c r="Q77">
        <f t="shared" si="22"/>
        <v>1</v>
      </c>
      <c r="R77">
        <f t="shared" si="23"/>
        <v>0</v>
      </c>
      <c r="S77" s="2">
        <f t="shared" ca="1" si="24"/>
        <v>1051.5438438653039</v>
      </c>
      <c r="T77" s="2">
        <f t="shared" ca="1" si="25"/>
        <v>1102.2734952238452</v>
      </c>
      <c r="V77" t="s">
        <v>93</v>
      </c>
      <c r="W77" t="s">
        <v>38</v>
      </c>
      <c r="X77" t="s">
        <v>21</v>
      </c>
      <c r="Y77" t="s">
        <v>56</v>
      </c>
      <c r="Z77" t="s">
        <v>43</v>
      </c>
      <c r="AA77" t="s">
        <v>30</v>
      </c>
      <c r="AB77" t="s">
        <v>77</v>
      </c>
      <c r="AC77" t="s">
        <v>78</v>
      </c>
      <c r="AD77" t="s">
        <v>76</v>
      </c>
      <c r="AE77" t="s">
        <v>74</v>
      </c>
      <c r="AF77" t="s">
        <v>75</v>
      </c>
      <c r="AG77" t="s">
        <v>73</v>
      </c>
      <c r="AH77" t="s">
        <v>72</v>
      </c>
      <c r="AI77" t="s">
        <v>29</v>
      </c>
      <c r="AJ77" t="s">
        <v>42</v>
      </c>
      <c r="AK77" t="s">
        <v>20</v>
      </c>
      <c r="AL77" t="s">
        <v>55</v>
      </c>
      <c r="AM77" t="s">
        <v>32</v>
      </c>
      <c r="AN77" t="s">
        <v>54</v>
      </c>
      <c r="AO77" t="s">
        <v>62</v>
      </c>
      <c r="AP77" t="s">
        <v>58</v>
      </c>
      <c r="AQ77" t="s">
        <v>59</v>
      </c>
      <c r="AR77" t="s">
        <v>57</v>
      </c>
      <c r="AS77" t="s">
        <v>71</v>
      </c>
      <c r="AT77" t="s">
        <v>48</v>
      </c>
      <c r="AU77" t="s">
        <v>61</v>
      </c>
      <c r="AV77" t="s">
        <v>79</v>
      </c>
      <c r="AW77" t="s">
        <v>22</v>
      </c>
      <c r="AX77" t="s">
        <v>31</v>
      </c>
      <c r="AY77" t="s">
        <v>26</v>
      </c>
      <c r="AZ77" t="s">
        <v>46</v>
      </c>
      <c r="BA77" t="s">
        <v>24</v>
      </c>
      <c r="BB77" t="s">
        <v>34</v>
      </c>
      <c r="BC77" t="s">
        <v>28</v>
      </c>
      <c r="BD77" t="s">
        <v>27</v>
      </c>
      <c r="BE77" t="s">
        <v>37</v>
      </c>
      <c r="BF77" t="s">
        <v>44</v>
      </c>
      <c r="BG77" t="s">
        <v>23</v>
      </c>
      <c r="BH77" t="s">
        <v>35</v>
      </c>
      <c r="BI77" t="s">
        <v>53</v>
      </c>
      <c r="BJ77" t="s">
        <v>25</v>
      </c>
      <c r="BK77" t="s">
        <v>39</v>
      </c>
      <c r="BL77" t="s">
        <v>41</v>
      </c>
      <c r="BM77" t="s">
        <v>47</v>
      </c>
      <c r="BN77" t="s">
        <v>36</v>
      </c>
      <c r="BO77" t="s">
        <v>64</v>
      </c>
      <c r="BP77" t="s">
        <v>49</v>
      </c>
      <c r="BQ77" t="s">
        <v>70</v>
      </c>
      <c r="BR77" t="s">
        <v>68</v>
      </c>
      <c r="BS77" t="s">
        <v>65</v>
      </c>
      <c r="BT77" t="s">
        <v>67</v>
      </c>
      <c r="BU77" t="s">
        <v>63</v>
      </c>
      <c r="BV77" t="s">
        <v>40</v>
      </c>
      <c r="BW77" t="s">
        <v>52</v>
      </c>
      <c r="BX77" t="s">
        <v>66</v>
      </c>
      <c r="BY77" t="s">
        <v>50</v>
      </c>
      <c r="BZ77" t="s">
        <v>45</v>
      </c>
      <c r="CA77" t="s">
        <v>87</v>
      </c>
      <c r="CB77" t="s">
        <v>51</v>
      </c>
      <c r="CC77" t="s">
        <v>60</v>
      </c>
      <c r="CD77" t="s">
        <v>69</v>
      </c>
    </row>
    <row r="78" spans="1:84" x14ac:dyDescent="0.25">
      <c r="A78" t="s">
        <v>17</v>
      </c>
      <c r="B78">
        <v>2</v>
      </c>
      <c r="C78" t="str">
        <f t="shared" si="26"/>
        <v>https://www.enil.no/othello!2</v>
      </c>
      <c r="D78" t="s">
        <v>108</v>
      </c>
      <c r="F78" t="str">
        <f t="shared" si="27"/>
        <v>http://davidbau.com/reversi/!</v>
      </c>
      <c r="G78">
        <v>41</v>
      </c>
      <c r="H78">
        <v>23</v>
      </c>
      <c r="I78" cm="1">
        <f t="array" aca="1" ref="I78" ca="1">MAX(ROW($C$1:INDIRECT("$C"&amp;(ROW()-1)))*($C78=$C$1:INDIRECT("$C"&amp;(ROW()-1))),ROW($F$1:INDIRECT("$F"&amp;(ROW()-1)))*($C78=$F$1:INDIRECT("$F"&amp;(ROW()-1))))</f>
        <v>77</v>
      </c>
      <c r="J78" cm="1">
        <f t="array" aca="1" ref="J78" ca="1">MAX(ROW($C$1:INDIRECT("$C"&amp;(ROW()-1)))*($F78=$C$1:INDIRECT("$C"&amp;(ROW()-1))),ROW($F$1:INDIRECT("$F"&amp;(ROW()-1)))*($F78=$F$1:INDIRECT("$F"&amp;(ROW()-1))))</f>
        <v>77</v>
      </c>
      <c r="K78" s="2" cm="1">
        <f t="array" aca="1" ref="K78" ca="1">IF($I78&gt;0,IF(INDEX($C:$C,$I78)=$C78,INDEX($S:$S,$I78),INDEX($T:$T,$I78)),1000)</f>
        <v>1051.5438438653039</v>
      </c>
      <c r="L78" s="2" cm="1">
        <f t="array" aca="1" ref="L78" ca="1">IF($J78&gt;0,IF(INDEX($C:$C,$J78)=$F78,INDEX($S:$S,$J78),INDEX($T:$T,$J78)),1000)</f>
        <v>1102.2734952238452</v>
      </c>
      <c r="M78">
        <f t="shared" ca="1" si="18"/>
        <v>425.46085612883542</v>
      </c>
      <c r="N78">
        <f t="shared" ca="1" si="19"/>
        <v>569.74921838123862</v>
      </c>
      <c r="O78">
        <f t="shared" ca="1" si="20"/>
        <v>0.42750859042326611</v>
      </c>
      <c r="P78">
        <f t="shared" ca="1" si="21"/>
        <v>0.57249140957673383</v>
      </c>
      <c r="Q78">
        <f t="shared" si="22"/>
        <v>1</v>
      </c>
      <c r="R78">
        <f t="shared" si="23"/>
        <v>0</v>
      </c>
      <c r="S78" s="2">
        <f t="shared" ca="1" si="24"/>
        <v>1069.8635689717594</v>
      </c>
      <c r="T78" s="2">
        <f t="shared" ca="1" si="25"/>
        <v>1083.9537701173897</v>
      </c>
      <c r="V78" t="s">
        <v>86</v>
      </c>
      <c r="W78" t="s">
        <v>42</v>
      </c>
      <c r="X78" t="s">
        <v>43</v>
      </c>
      <c r="Y78" t="s">
        <v>20</v>
      </c>
      <c r="Z78" t="s">
        <v>36</v>
      </c>
      <c r="AA78" t="s">
        <v>78</v>
      </c>
      <c r="AB78" t="s">
        <v>25</v>
      </c>
      <c r="AC78" t="s">
        <v>44</v>
      </c>
      <c r="AD78" t="s">
        <v>41</v>
      </c>
      <c r="AE78" t="s">
        <v>39</v>
      </c>
      <c r="AF78" t="s">
        <v>24</v>
      </c>
      <c r="AG78" t="s">
        <v>79</v>
      </c>
      <c r="AH78" t="s">
        <v>46</v>
      </c>
      <c r="AI78" t="s">
        <v>47</v>
      </c>
      <c r="AJ78" t="s">
        <v>23</v>
      </c>
      <c r="AK78" t="s">
        <v>35</v>
      </c>
      <c r="AL78" t="s">
        <v>77</v>
      </c>
      <c r="AM78" t="s">
        <v>76</v>
      </c>
      <c r="AN78" t="s">
        <v>73</v>
      </c>
      <c r="AO78" t="s">
        <v>74</v>
      </c>
      <c r="AP78" t="s">
        <v>72</v>
      </c>
      <c r="AQ78" t="s">
        <v>32</v>
      </c>
      <c r="AR78" t="s">
        <v>30</v>
      </c>
      <c r="AS78" t="s">
        <v>22</v>
      </c>
      <c r="AT78" t="s">
        <v>29</v>
      </c>
      <c r="AU78" t="s">
        <v>56</v>
      </c>
      <c r="AV78" t="s">
        <v>54</v>
      </c>
      <c r="AW78" t="s">
        <v>58</v>
      </c>
      <c r="AX78" t="s">
        <v>57</v>
      </c>
      <c r="AY78" t="s">
        <v>61</v>
      </c>
      <c r="AZ78" t="s">
        <v>59</v>
      </c>
      <c r="BA78" t="s">
        <v>63</v>
      </c>
      <c r="BB78" t="s">
        <v>31</v>
      </c>
      <c r="BC78" t="s">
        <v>71</v>
      </c>
      <c r="BD78" t="s">
        <v>26</v>
      </c>
      <c r="BE78" t="s">
        <v>38</v>
      </c>
      <c r="BF78" t="s">
        <v>28</v>
      </c>
      <c r="BG78" t="s">
        <v>34</v>
      </c>
      <c r="BH78" t="s">
        <v>27</v>
      </c>
      <c r="BI78" t="s">
        <v>55</v>
      </c>
      <c r="BJ78" t="s">
        <v>33</v>
      </c>
      <c r="BK78" t="s">
        <v>62</v>
      </c>
      <c r="BL78" t="s">
        <v>48</v>
      </c>
      <c r="BM78" t="s">
        <v>49</v>
      </c>
      <c r="BN78" t="s">
        <v>53</v>
      </c>
      <c r="BO78" t="s">
        <v>68</v>
      </c>
      <c r="BP78" t="s">
        <v>65</v>
      </c>
      <c r="BQ78" t="s">
        <v>75</v>
      </c>
      <c r="BR78" t="s">
        <v>37</v>
      </c>
      <c r="BS78" t="s">
        <v>50</v>
      </c>
      <c r="BT78" t="s">
        <v>70</v>
      </c>
      <c r="BU78" t="s">
        <v>66</v>
      </c>
      <c r="BV78" t="s">
        <v>51</v>
      </c>
      <c r="BW78" t="s">
        <v>60</v>
      </c>
      <c r="BX78" t="s">
        <v>67</v>
      </c>
      <c r="BY78" t="s">
        <v>64</v>
      </c>
      <c r="BZ78" t="s">
        <v>52</v>
      </c>
      <c r="CA78" t="s">
        <v>40</v>
      </c>
      <c r="CB78" t="s">
        <v>69</v>
      </c>
      <c r="CC78" t="s">
        <v>87</v>
      </c>
      <c r="CD78" t="s">
        <v>45</v>
      </c>
    </row>
    <row r="79" spans="1:84" x14ac:dyDescent="0.25">
      <c r="A79" t="s">
        <v>17</v>
      </c>
      <c r="B79">
        <v>2</v>
      </c>
      <c r="C79" t="str">
        <f t="shared" si="26"/>
        <v>https://www.enil.no/othello!2</v>
      </c>
      <c r="D79" t="s">
        <v>108</v>
      </c>
      <c r="F79" t="str">
        <f t="shared" si="27"/>
        <v>http://davidbau.com/reversi/!</v>
      </c>
      <c r="G79">
        <v>43</v>
      </c>
      <c r="H79">
        <v>21</v>
      </c>
      <c r="I79" cm="1">
        <f t="array" aca="1" ref="I79" ca="1">MAX(ROW($C$1:INDIRECT("$C"&amp;(ROW()-1)))*($C79=$C$1:INDIRECT("$C"&amp;(ROW()-1))),ROW($F$1:INDIRECT("$F"&amp;(ROW()-1)))*($C79=$F$1:INDIRECT("$F"&amp;(ROW()-1))))</f>
        <v>78</v>
      </c>
      <c r="J79" cm="1">
        <f t="array" aca="1" ref="J79" ca="1">MAX(ROW($C$1:INDIRECT("$C"&amp;(ROW()-1)))*($F79=$C$1:INDIRECT("$C"&amp;(ROW()-1))),ROW($F$1:INDIRECT("$F"&amp;(ROW()-1)))*($F79=$F$1:INDIRECT("$F"&amp;(ROW()-1))))</f>
        <v>78</v>
      </c>
      <c r="K79" s="2" cm="1">
        <f t="array" aca="1" ref="K79" ca="1">IF($I79&gt;0,IF(INDEX($C:$C,$I79)=$C79,INDEX($S:$S,$I79),INDEX($T:$T,$I79)),1000)</f>
        <v>1069.8635689717594</v>
      </c>
      <c r="L79" s="2" cm="1">
        <f t="array" aca="1" ref="L79" ca="1">IF($J79&gt;0,IF(INDEX($C:$C,$J79)=$F79,INDEX($S:$S,$J79),INDEX($T:$T,$J79)),1000)</f>
        <v>1083.9537701173897</v>
      </c>
      <c r="M79">
        <f t="shared" ca="1" si="18"/>
        <v>472.77981070682921</v>
      </c>
      <c r="N79">
        <f t="shared" ca="1" si="19"/>
        <v>512.72491917285572</v>
      </c>
      <c r="O79">
        <f t="shared" ca="1" si="20"/>
        <v>0.47973367998401023</v>
      </c>
      <c r="P79">
        <f t="shared" ca="1" si="21"/>
        <v>0.52026632001598982</v>
      </c>
      <c r="Q79">
        <f t="shared" si="22"/>
        <v>1</v>
      </c>
      <c r="R79">
        <f t="shared" si="23"/>
        <v>0</v>
      </c>
      <c r="S79" s="2">
        <f t="shared" ca="1" si="24"/>
        <v>1086.5120912122711</v>
      </c>
      <c r="T79" s="2">
        <f t="shared" ca="1" si="25"/>
        <v>1067.305247876878</v>
      </c>
      <c r="V79" t="s">
        <v>89</v>
      </c>
      <c r="W79" t="s">
        <v>22</v>
      </c>
      <c r="X79" t="s">
        <v>49</v>
      </c>
      <c r="Y79" t="s">
        <v>78</v>
      </c>
      <c r="Z79" t="s">
        <v>33</v>
      </c>
      <c r="AA79" t="s">
        <v>20</v>
      </c>
      <c r="AB79" t="s">
        <v>21</v>
      </c>
      <c r="AC79" t="s">
        <v>42</v>
      </c>
      <c r="AD79" t="s">
        <v>43</v>
      </c>
      <c r="AE79" t="s">
        <v>32</v>
      </c>
      <c r="AF79" t="s">
        <v>29</v>
      </c>
      <c r="AG79" t="s">
        <v>55</v>
      </c>
      <c r="AH79" t="s">
        <v>30</v>
      </c>
      <c r="AI79" t="s">
        <v>35</v>
      </c>
      <c r="AJ79" t="s">
        <v>23</v>
      </c>
      <c r="AK79" t="s">
        <v>72</v>
      </c>
      <c r="AL79" t="s">
        <v>54</v>
      </c>
      <c r="AM79" t="s">
        <v>48</v>
      </c>
      <c r="AN79" t="s">
        <v>26</v>
      </c>
      <c r="AO79" t="s">
        <v>27</v>
      </c>
      <c r="AP79" t="s">
        <v>74</v>
      </c>
      <c r="AQ79" t="s">
        <v>38</v>
      </c>
      <c r="AR79" t="s">
        <v>76</v>
      </c>
      <c r="AS79" t="s">
        <v>71</v>
      </c>
      <c r="AT79" t="s">
        <v>56</v>
      </c>
      <c r="AU79" t="s">
        <v>59</v>
      </c>
      <c r="AV79" t="s">
        <v>58</v>
      </c>
      <c r="AW79" t="s">
        <v>28</v>
      </c>
      <c r="AX79" t="s">
        <v>75</v>
      </c>
      <c r="AY79" t="s">
        <v>57</v>
      </c>
      <c r="AZ79" t="s">
        <v>62</v>
      </c>
      <c r="BA79" t="s">
        <v>73</v>
      </c>
      <c r="BB79" t="s">
        <v>77</v>
      </c>
      <c r="BC79" t="s">
        <v>36</v>
      </c>
      <c r="BD79" t="s">
        <v>61</v>
      </c>
      <c r="BE79" t="s">
        <v>60</v>
      </c>
      <c r="BF79" t="s">
        <v>34</v>
      </c>
      <c r="BG79" t="s">
        <v>37</v>
      </c>
      <c r="BH79" t="s">
        <v>31</v>
      </c>
      <c r="BI79" t="s">
        <v>70</v>
      </c>
      <c r="BJ79" t="s">
        <v>46</v>
      </c>
      <c r="BK79" t="s">
        <v>24</v>
      </c>
      <c r="BL79" t="s">
        <v>47</v>
      </c>
      <c r="BM79" t="s">
        <v>41</v>
      </c>
      <c r="BN79" t="s">
        <v>25</v>
      </c>
      <c r="BO79" t="s">
        <v>39</v>
      </c>
      <c r="BP79" t="s">
        <v>44</v>
      </c>
      <c r="BQ79" t="s">
        <v>52</v>
      </c>
      <c r="BR79" t="s">
        <v>66</v>
      </c>
      <c r="BS79" t="s">
        <v>67</v>
      </c>
      <c r="BT79" t="s">
        <v>65</v>
      </c>
      <c r="BU79" t="s">
        <v>40</v>
      </c>
      <c r="BV79" t="s">
        <v>45</v>
      </c>
      <c r="BW79" t="s">
        <v>64</v>
      </c>
      <c r="BX79" t="s">
        <v>53</v>
      </c>
      <c r="BY79" t="s">
        <v>50</v>
      </c>
      <c r="BZ79" t="s">
        <v>51</v>
      </c>
      <c r="CA79" t="s">
        <v>63</v>
      </c>
      <c r="CB79" t="s">
        <v>69</v>
      </c>
      <c r="CC79" t="s">
        <v>87</v>
      </c>
      <c r="CD79" t="s">
        <v>68</v>
      </c>
    </row>
    <row r="80" spans="1:84" x14ac:dyDescent="0.25">
      <c r="A80" t="s">
        <v>90</v>
      </c>
      <c r="B80" t="s">
        <v>91</v>
      </c>
      <c r="C80" t="str">
        <f t="shared" si="26"/>
        <v>https://cardgames.io/reversi/!Smart opponent</v>
      </c>
      <c r="D80" t="s">
        <v>17</v>
      </c>
      <c r="E80">
        <v>2</v>
      </c>
      <c r="F80" t="str">
        <f t="shared" si="27"/>
        <v>https://www.enil.no/othello!2</v>
      </c>
      <c r="G80">
        <v>6</v>
      </c>
      <c r="H80">
        <v>58</v>
      </c>
      <c r="I80" cm="1">
        <f t="array" aca="1" ref="I80" ca="1">MAX(ROW($C$1:INDIRECT("$C"&amp;(ROW()-1)))*($C80=$C$1:INDIRECT("$C"&amp;(ROW()-1))),ROW($F$1:INDIRECT("$F"&amp;(ROW()-1)))*($C80=$F$1:INDIRECT("$F"&amp;(ROW()-1))))</f>
        <v>73</v>
      </c>
      <c r="J80" cm="1">
        <f t="array" aca="1" ref="J80" ca="1">MAX(ROW($C$1:INDIRECT("$C"&amp;(ROW()-1)))*($F80=$C$1:INDIRECT("$C"&amp;(ROW()-1))),ROW($F$1:INDIRECT("$F"&amp;(ROW()-1)))*($F80=$F$1:INDIRECT("$F"&amp;(ROW()-1))))</f>
        <v>79</v>
      </c>
      <c r="K80" s="2" cm="1">
        <f t="array" aca="1" ref="K80" ca="1">IF($I80&gt;0,IF(INDEX($C:$C,$I80)=$C80,INDEX($S:$S,$I80),INDEX($T:$T,$I80)),1000)</f>
        <v>1008.2315570138118</v>
      </c>
      <c r="L80" s="2" cm="1">
        <f t="array" aca="1" ref="L80" ca="1">IF($J80&gt;0,IF(INDEX($C:$C,$J80)=$F80,INDEX($S:$S,$J80),INDEX($T:$T,$J80)),1000)</f>
        <v>1086.5120912122711</v>
      </c>
      <c r="M80">
        <f t="shared" ca="1" si="18"/>
        <v>331.57279678595449</v>
      </c>
      <c r="N80">
        <f t="shared" ca="1" si="19"/>
        <v>520.33163164348969</v>
      </c>
      <c r="O80">
        <f t="shared" ca="1" si="20"/>
        <v>0.38921360861714993</v>
      </c>
      <c r="P80">
        <f t="shared" ca="1" si="21"/>
        <v>0.61078639138285007</v>
      </c>
      <c r="Q80">
        <f t="shared" si="22"/>
        <v>0</v>
      </c>
      <c r="R80">
        <f t="shared" si="23"/>
        <v>1</v>
      </c>
      <c r="S80" s="2">
        <f t="shared" ca="1" si="24"/>
        <v>995.77672153806293</v>
      </c>
      <c r="T80" s="2">
        <f t="shared" ca="1" si="25"/>
        <v>1098.9669266880198</v>
      </c>
      <c r="V80" t="s">
        <v>19</v>
      </c>
      <c r="W80" t="s">
        <v>20</v>
      </c>
      <c r="X80" t="s">
        <v>46</v>
      </c>
      <c r="Y80" t="s">
        <v>22</v>
      </c>
      <c r="Z80" t="s">
        <v>32</v>
      </c>
      <c r="AA80" t="s">
        <v>23</v>
      </c>
      <c r="AB80" t="s">
        <v>33</v>
      </c>
      <c r="AC80" t="s">
        <v>38</v>
      </c>
      <c r="AD80" t="s">
        <v>28</v>
      </c>
      <c r="AE80" t="s">
        <v>26</v>
      </c>
      <c r="AF80" t="s">
        <v>66</v>
      </c>
      <c r="AG80" t="s">
        <v>24</v>
      </c>
      <c r="AH80" t="s">
        <v>41</v>
      </c>
      <c r="AI80" t="s">
        <v>47</v>
      </c>
      <c r="AJ80" t="s">
        <v>40</v>
      </c>
      <c r="AK80" t="s">
        <v>27</v>
      </c>
      <c r="AL80" t="s">
        <v>34</v>
      </c>
      <c r="AM80" t="s">
        <v>35</v>
      </c>
      <c r="AN80" t="s">
        <v>53</v>
      </c>
      <c r="AO80" t="s">
        <v>43</v>
      </c>
      <c r="AP80" t="s">
        <v>72</v>
      </c>
      <c r="AQ80" t="s">
        <v>30</v>
      </c>
      <c r="AR80" t="s">
        <v>77</v>
      </c>
      <c r="AS80" t="s">
        <v>45</v>
      </c>
      <c r="AT80" t="s">
        <v>21</v>
      </c>
      <c r="AU80" t="s">
        <v>42</v>
      </c>
      <c r="AV80" t="s">
        <v>36</v>
      </c>
      <c r="AW80" t="s">
        <v>52</v>
      </c>
      <c r="AX80" t="s">
        <v>25</v>
      </c>
      <c r="AY80" t="s">
        <v>29</v>
      </c>
      <c r="AZ80" t="s">
        <v>31</v>
      </c>
      <c r="BA80" t="s">
        <v>37</v>
      </c>
      <c r="BB80" t="s">
        <v>54</v>
      </c>
      <c r="BC80" t="s">
        <v>51</v>
      </c>
      <c r="BD80" t="s">
        <v>44</v>
      </c>
      <c r="BE80" t="s">
        <v>62</v>
      </c>
      <c r="BF80" t="s">
        <v>56</v>
      </c>
      <c r="BG80" t="s">
        <v>78</v>
      </c>
      <c r="BH80" t="s">
        <v>67</v>
      </c>
      <c r="BI80" t="s">
        <v>63</v>
      </c>
      <c r="BJ80" t="s">
        <v>59</v>
      </c>
      <c r="BK80" t="s">
        <v>69</v>
      </c>
      <c r="BL80" t="s">
        <v>70</v>
      </c>
      <c r="BM80" t="s">
        <v>49</v>
      </c>
      <c r="BN80" t="s">
        <v>50</v>
      </c>
      <c r="BO80" t="s">
        <v>55</v>
      </c>
      <c r="BP80" t="s">
        <v>60</v>
      </c>
      <c r="BQ80" t="s">
        <v>61</v>
      </c>
      <c r="BR80" t="s">
        <v>57</v>
      </c>
      <c r="BS80" t="s">
        <v>58</v>
      </c>
      <c r="BT80" t="s">
        <v>48</v>
      </c>
      <c r="BU80" t="s">
        <v>65</v>
      </c>
      <c r="BV80" t="s">
        <v>76</v>
      </c>
      <c r="BW80" t="s">
        <v>71</v>
      </c>
      <c r="BX80" t="s">
        <v>74</v>
      </c>
      <c r="BY80" t="s">
        <v>68</v>
      </c>
      <c r="BZ80" t="s">
        <v>75</v>
      </c>
      <c r="CA80" t="s">
        <v>39</v>
      </c>
      <c r="CB80" t="s">
        <v>64</v>
      </c>
      <c r="CC80" t="s">
        <v>73</v>
      </c>
    </row>
    <row r="81" spans="1:85" x14ac:dyDescent="0.25">
      <c r="A81" t="s">
        <v>90</v>
      </c>
      <c r="B81" t="s">
        <v>91</v>
      </c>
      <c r="C81" t="str">
        <f t="shared" si="26"/>
        <v>https://cardgames.io/reversi/!Smart opponent</v>
      </c>
      <c r="D81" t="s">
        <v>17</v>
      </c>
      <c r="E81">
        <v>2</v>
      </c>
      <c r="F81" t="str">
        <f t="shared" si="27"/>
        <v>https://www.enil.no/othello!2</v>
      </c>
      <c r="G81">
        <v>17</v>
      </c>
      <c r="H81">
        <v>47</v>
      </c>
      <c r="I81" cm="1">
        <f t="array" aca="1" ref="I81" ca="1">MAX(ROW($C$1:INDIRECT("$C"&amp;(ROW()-1)))*($C81=$C$1:INDIRECT("$C"&amp;(ROW()-1))),ROW($F$1:INDIRECT("$F"&amp;(ROW()-1)))*($C81=$F$1:INDIRECT("$F"&amp;(ROW()-1))))</f>
        <v>80</v>
      </c>
      <c r="J81" cm="1">
        <f t="array" aca="1" ref="J81" ca="1">MAX(ROW($C$1:INDIRECT("$C"&amp;(ROW()-1)))*($F81=$C$1:INDIRECT("$C"&amp;(ROW()-1))),ROW($F$1:INDIRECT("$F"&amp;(ROW()-1)))*($F81=$F$1:INDIRECT("$F"&amp;(ROW()-1))))</f>
        <v>80</v>
      </c>
      <c r="K81" s="2" cm="1">
        <f t="array" aca="1" ref="K81" ca="1">IF($I81&gt;0,IF(INDEX($C:$C,$I81)=$C81,INDEX($S:$S,$I81),INDEX($T:$T,$I81)),1000)</f>
        <v>995.77672153806293</v>
      </c>
      <c r="L81" s="2" cm="1">
        <f t="array" aca="1" ref="L81" ca="1">IF($J81&gt;0,IF(INDEX($C:$C,$J81)=$F81,INDEX($S:$S,$J81),INDEX($T:$T,$J81)),1000)</f>
        <v>1098.9669266880198</v>
      </c>
      <c r="M81">
        <f t="shared" ca="1" si="18"/>
        <v>308.63260453490187</v>
      </c>
      <c r="N81">
        <f t="shared" ca="1" si="19"/>
        <v>559.00709071299866</v>
      </c>
      <c r="O81">
        <f t="shared" ca="1" si="20"/>
        <v>0.35571517327445451</v>
      </c>
      <c r="P81">
        <f t="shared" ca="1" si="21"/>
        <v>0.64428482672554543</v>
      </c>
      <c r="Q81">
        <f t="shared" si="22"/>
        <v>0</v>
      </c>
      <c r="R81">
        <f t="shared" si="23"/>
        <v>1</v>
      </c>
      <c r="S81" s="2">
        <f t="shared" ca="1" si="24"/>
        <v>984.39383599328039</v>
      </c>
      <c r="T81" s="2">
        <f t="shared" ca="1" si="25"/>
        <v>1110.3498122328024</v>
      </c>
      <c r="V81" t="s">
        <v>86</v>
      </c>
      <c r="W81" t="s">
        <v>22</v>
      </c>
      <c r="X81" t="s">
        <v>33</v>
      </c>
      <c r="Y81" t="s">
        <v>62</v>
      </c>
      <c r="Z81" t="s">
        <v>23</v>
      </c>
      <c r="AA81" t="s">
        <v>79</v>
      </c>
      <c r="AB81" t="s">
        <v>20</v>
      </c>
      <c r="AC81" t="s">
        <v>24</v>
      </c>
      <c r="AD81" t="s">
        <v>63</v>
      </c>
      <c r="AE81" t="s">
        <v>31</v>
      </c>
      <c r="AF81" t="s">
        <v>44</v>
      </c>
      <c r="AG81" t="s">
        <v>41</v>
      </c>
      <c r="AH81" t="s">
        <v>39</v>
      </c>
      <c r="AI81" t="s">
        <v>42</v>
      </c>
      <c r="AJ81" t="s">
        <v>37</v>
      </c>
      <c r="AK81" t="s">
        <v>38</v>
      </c>
      <c r="AL81" t="s">
        <v>48</v>
      </c>
      <c r="AM81" t="s">
        <v>26</v>
      </c>
      <c r="AN81" t="s">
        <v>34</v>
      </c>
      <c r="AO81" t="s">
        <v>27</v>
      </c>
      <c r="AP81" t="s">
        <v>28</v>
      </c>
      <c r="AQ81" t="s">
        <v>43</v>
      </c>
      <c r="AR81" t="s">
        <v>25</v>
      </c>
      <c r="AS81" t="s">
        <v>29</v>
      </c>
      <c r="AT81" t="s">
        <v>32</v>
      </c>
      <c r="AU81" t="s">
        <v>49</v>
      </c>
      <c r="AV81" t="s">
        <v>53</v>
      </c>
      <c r="AW81" t="s">
        <v>59</v>
      </c>
      <c r="AX81" t="s">
        <v>66</v>
      </c>
      <c r="AY81" t="s">
        <v>69</v>
      </c>
      <c r="AZ81" t="s">
        <v>56</v>
      </c>
      <c r="BA81" t="s">
        <v>54</v>
      </c>
      <c r="BB81" t="s">
        <v>58</v>
      </c>
      <c r="BC81" t="s">
        <v>35</v>
      </c>
      <c r="BD81" t="s">
        <v>50</v>
      </c>
      <c r="BE81" t="s">
        <v>45</v>
      </c>
      <c r="BF81" t="s">
        <v>55</v>
      </c>
      <c r="BG81" t="s">
        <v>30</v>
      </c>
      <c r="BH81" t="s">
        <v>76</v>
      </c>
      <c r="BI81" t="s">
        <v>70</v>
      </c>
      <c r="BJ81" t="s">
        <v>77</v>
      </c>
      <c r="BK81" t="s">
        <v>71</v>
      </c>
      <c r="BL81" t="s">
        <v>74</v>
      </c>
      <c r="BM81" t="s">
        <v>72</v>
      </c>
      <c r="BN81" t="s">
        <v>75</v>
      </c>
      <c r="BO81" t="s">
        <v>73</v>
      </c>
      <c r="BP81" t="s">
        <v>78</v>
      </c>
      <c r="BQ81" t="s">
        <v>36</v>
      </c>
      <c r="BR81" t="s">
        <v>64</v>
      </c>
      <c r="BS81" t="s">
        <v>47</v>
      </c>
      <c r="BT81" t="s">
        <v>68</v>
      </c>
      <c r="BU81" t="s">
        <v>65</v>
      </c>
      <c r="BV81" t="s">
        <v>67</v>
      </c>
      <c r="BW81" t="s">
        <v>51</v>
      </c>
      <c r="BX81" t="s">
        <v>60</v>
      </c>
      <c r="BY81" t="s">
        <v>57</v>
      </c>
      <c r="BZ81" t="s">
        <v>61</v>
      </c>
      <c r="CA81" t="s">
        <v>46</v>
      </c>
      <c r="CB81" t="s">
        <v>40</v>
      </c>
      <c r="CC81" t="s">
        <v>52</v>
      </c>
    </row>
    <row r="82" spans="1:85" x14ac:dyDescent="0.25">
      <c r="A82" t="s">
        <v>17</v>
      </c>
      <c r="B82">
        <v>2</v>
      </c>
      <c r="C82" t="str">
        <f t="shared" si="26"/>
        <v>https://www.enil.no/othello!2</v>
      </c>
      <c r="D82" t="s">
        <v>90</v>
      </c>
      <c r="E82" t="s">
        <v>91</v>
      </c>
      <c r="F82" t="str">
        <f t="shared" si="27"/>
        <v>https://cardgames.io/reversi/!Smart opponent</v>
      </c>
      <c r="G82">
        <v>51</v>
      </c>
      <c r="H82">
        <v>13</v>
      </c>
      <c r="I82" cm="1">
        <f t="array" aca="1" ref="I82" ca="1">MAX(ROW($C$1:INDIRECT("$C"&amp;(ROW()-1)))*($C82=$C$1:INDIRECT("$C"&amp;(ROW()-1))),ROW($F$1:INDIRECT("$F"&amp;(ROW()-1)))*($C82=$F$1:INDIRECT("$F"&amp;(ROW()-1))))</f>
        <v>81</v>
      </c>
      <c r="J82" cm="1">
        <f t="array" aca="1" ref="J82" ca="1">MAX(ROW($C$1:INDIRECT("$C"&amp;(ROW()-1)))*($F82=$C$1:INDIRECT("$C"&amp;(ROW()-1))),ROW($F$1:INDIRECT("$F"&amp;(ROW()-1)))*($F82=$F$1:INDIRECT("$F"&amp;(ROW()-1))))</f>
        <v>81</v>
      </c>
      <c r="K82" s="2" cm="1">
        <f t="array" aca="1" ref="K82" ca="1">IF($I82&gt;0,IF(INDEX($C:$C,$I82)=$C82,INDEX($S:$S,$I82),INDEX($T:$T,$I82)),1000)</f>
        <v>1110.3498122328024</v>
      </c>
      <c r="L82" s="2" cm="1">
        <f t="array" aca="1" ref="L82" ca="1">IF($J82&gt;0,IF(INDEX($C:$C,$J82)=$F82,INDEX($S:$S,$J82),INDEX($T:$T,$J82)),1000)</f>
        <v>984.39383599328039</v>
      </c>
      <c r="M82">
        <f t="shared" ca="1" si="18"/>
        <v>596.86282560806933</v>
      </c>
      <c r="N82">
        <f t="shared" ca="1" si="19"/>
        <v>289.05773145523597</v>
      </c>
      <c r="O82">
        <f t="shared" ca="1" si="20"/>
        <v>0.67372048300423315</v>
      </c>
      <c r="P82">
        <f t="shared" ca="1" si="21"/>
        <v>0.32627951699576685</v>
      </c>
      <c r="Q82">
        <f t="shared" si="22"/>
        <v>1</v>
      </c>
      <c r="R82">
        <f t="shared" si="23"/>
        <v>0</v>
      </c>
      <c r="S82" s="2">
        <f t="shared" ca="1" si="24"/>
        <v>1120.790756776667</v>
      </c>
      <c r="T82" s="2">
        <f t="shared" ca="1" si="25"/>
        <v>973.9528914494158</v>
      </c>
      <c r="V82" t="s">
        <v>111</v>
      </c>
      <c r="W82" t="s">
        <v>29</v>
      </c>
      <c r="X82" t="s">
        <v>32</v>
      </c>
      <c r="Y82" t="s">
        <v>30</v>
      </c>
      <c r="Z82" t="s">
        <v>54</v>
      </c>
      <c r="AA82" t="s">
        <v>57</v>
      </c>
      <c r="AB82" t="s">
        <v>58</v>
      </c>
      <c r="AC82" t="s">
        <v>59</v>
      </c>
      <c r="AD82" t="s">
        <v>33</v>
      </c>
      <c r="AE82" t="s">
        <v>23</v>
      </c>
      <c r="AF82" t="s">
        <v>22</v>
      </c>
      <c r="AG82" t="s">
        <v>72</v>
      </c>
      <c r="AH82" t="s">
        <v>79</v>
      </c>
      <c r="AI82" t="s">
        <v>20</v>
      </c>
      <c r="AJ82" t="s">
        <v>61</v>
      </c>
      <c r="AK82" t="s">
        <v>60</v>
      </c>
      <c r="AL82" t="s">
        <v>21</v>
      </c>
      <c r="AM82" t="s">
        <v>24</v>
      </c>
      <c r="AN82" t="s">
        <v>42</v>
      </c>
      <c r="AO82" t="s">
        <v>78</v>
      </c>
      <c r="AP82" t="s">
        <v>25</v>
      </c>
      <c r="AQ82" t="s">
        <v>38</v>
      </c>
      <c r="AR82" t="s">
        <v>26</v>
      </c>
      <c r="AS82" t="s">
        <v>27</v>
      </c>
      <c r="AT82" t="s">
        <v>49</v>
      </c>
      <c r="AU82" t="s">
        <v>41</v>
      </c>
      <c r="AV82" t="s">
        <v>28</v>
      </c>
      <c r="AW82" t="s">
        <v>35</v>
      </c>
      <c r="AX82" t="s">
        <v>55</v>
      </c>
      <c r="AY82" t="s">
        <v>50</v>
      </c>
      <c r="AZ82" t="s">
        <v>74</v>
      </c>
      <c r="BA82" t="s">
        <v>75</v>
      </c>
      <c r="BB82" t="s">
        <v>73</v>
      </c>
      <c r="BC82" t="s">
        <v>76</v>
      </c>
      <c r="BD82" t="s">
        <v>77</v>
      </c>
      <c r="BE82" t="s">
        <v>67</v>
      </c>
      <c r="BF82" t="s">
        <v>71</v>
      </c>
      <c r="BG82" t="s">
        <v>48</v>
      </c>
      <c r="BH82" t="s">
        <v>34</v>
      </c>
      <c r="BI82" t="s">
        <v>37</v>
      </c>
      <c r="BJ82" t="s">
        <v>68</v>
      </c>
      <c r="BK82" t="s">
        <v>31</v>
      </c>
      <c r="BL82" t="s">
        <v>51</v>
      </c>
      <c r="BM82" t="s">
        <v>53</v>
      </c>
      <c r="BN82" t="s">
        <v>65</v>
      </c>
      <c r="BO82" t="s">
        <v>36</v>
      </c>
      <c r="BP82" t="s">
        <v>64</v>
      </c>
      <c r="BQ82" t="s">
        <v>39</v>
      </c>
      <c r="BR82" t="s">
        <v>70</v>
      </c>
      <c r="BS82" t="s">
        <v>66</v>
      </c>
      <c r="BT82" t="s">
        <v>69</v>
      </c>
      <c r="BU82" t="s">
        <v>62</v>
      </c>
      <c r="BV82" t="s">
        <v>45</v>
      </c>
      <c r="BW82" t="s">
        <v>63</v>
      </c>
      <c r="BX82" t="s">
        <v>44</v>
      </c>
      <c r="BY82" t="s">
        <v>46</v>
      </c>
      <c r="BZ82" t="s">
        <v>52</v>
      </c>
      <c r="CA82" t="s">
        <v>40</v>
      </c>
      <c r="CB82" t="s">
        <v>56</v>
      </c>
      <c r="CC82" t="s">
        <v>87</v>
      </c>
      <c r="CD82" t="s">
        <v>47</v>
      </c>
    </row>
    <row r="83" spans="1:85" x14ac:dyDescent="0.25">
      <c r="A83" t="s">
        <v>17</v>
      </c>
      <c r="B83">
        <v>2</v>
      </c>
      <c r="C83" t="str">
        <f t="shared" si="26"/>
        <v>https://www.enil.no/othello!2</v>
      </c>
      <c r="D83" t="s">
        <v>101</v>
      </c>
      <c r="F83" t="str">
        <f t="shared" si="27"/>
        <v>https://webgamesonline.com/reversi/!</v>
      </c>
      <c r="G83">
        <v>41</v>
      </c>
      <c r="H83">
        <v>23</v>
      </c>
      <c r="I83" cm="1">
        <f t="array" aca="1" ref="I83" ca="1">MAX(ROW($C$1:INDIRECT("$C"&amp;(ROW()-1)))*($C83=$C$1:INDIRECT("$C"&amp;(ROW()-1))),ROW($F$1:INDIRECT("$F"&amp;(ROW()-1)))*($C83=$F$1:INDIRECT("$F"&amp;(ROW()-1))))</f>
        <v>82</v>
      </c>
      <c r="J83" cm="1">
        <f t="array" aca="1" ref="J83" ca="1">MAX(ROW($C$1:INDIRECT("$C"&amp;(ROW()-1)))*($F83=$C$1:INDIRECT("$C"&amp;(ROW()-1))),ROW($F$1:INDIRECT("$F"&amp;(ROW()-1)))*($F83=$F$1:INDIRECT("$F"&amp;(ROW()-1))))</f>
        <v>72</v>
      </c>
      <c r="K83" s="2" cm="1">
        <f t="array" aca="1" ref="K83" ca="1">IF($I83&gt;0,IF(INDEX($C:$C,$I83)=$C83,INDEX($S:$S,$I83),INDEX($T:$T,$I83)),1000)</f>
        <v>1120.790756776667</v>
      </c>
      <c r="L83" s="2" cm="1">
        <f t="array" aca="1" ref="L83" ca="1">IF($J83&gt;0,IF(INDEX($C:$C,$J83)=$F83,INDEX($S:$S,$J83),INDEX($T:$T,$J83)),1000)</f>
        <v>981.06658816091533</v>
      </c>
      <c r="M83">
        <f t="shared" ca="1" si="18"/>
        <v>633.835985043042</v>
      </c>
      <c r="N83">
        <f t="shared" ca="1" si="19"/>
        <v>283.574039927135</v>
      </c>
      <c r="O83">
        <f t="shared" ca="1" si="20"/>
        <v>0.69089716461692974</v>
      </c>
      <c r="P83">
        <f t="shared" ca="1" si="21"/>
        <v>0.30910283538307026</v>
      </c>
      <c r="Q83">
        <f t="shared" si="22"/>
        <v>1</v>
      </c>
      <c r="R83">
        <f t="shared" si="23"/>
        <v>0</v>
      </c>
      <c r="S83" s="2">
        <f t="shared" ca="1" si="24"/>
        <v>1130.6820475089253</v>
      </c>
      <c r="T83" s="2">
        <f t="shared" ca="1" si="25"/>
        <v>971.17529742865713</v>
      </c>
      <c r="V83" t="s">
        <v>110</v>
      </c>
      <c r="W83" t="s">
        <v>22</v>
      </c>
      <c r="X83" t="s">
        <v>33</v>
      </c>
      <c r="Y83" t="s">
        <v>78</v>
      </c>
      <c r="Z83" t="s">
        <v>42</v>
      </c>
      <c r="AA83" t="s">
        <v>36</v>
      </c>
      <c r="AB83" t="s">
        <v>79</v>
      </c>
      <c r="AC83" t="s">
        <v>32</v>
      </c>
      <c r="AD83" t="s">
        <v>29</v>
      </c>
      <c r="AE83" t="s">
        <v>56</v>
      </c>
      <c r="AF83" t="s">
        <v>62</v>
      </c>
      <c r="AG83" t="s">
        <v>46</v>
      </c>
      <c r="AH83" t="s">
        <v>58</v>
      </c>
      <c r="AI83" t="s">
        <v>59</v>
      </c>
      <c r="AJ83" t="s">
        <v>63</v>
      </c>
      <c r="AK83" t="s">
        <v>38</v>
      </c>
      <c r="AL83" t="s">
        <v>30</v>
      </c>
      <c r="AM83" t="s">
        <v>43</v>
      </c>
      <c r="AN83" t="s">
        <v>49</v>
      </c>
      <c r="AO83" t="s">
        <v>31</v>
      </c>
      <c r="AP83" t="s">
        <v>20</v>
      </c>
      <c r="AQ83" t="s">
        <v>26</v>
      </c>
      <c r="AR83" t="s">
        <v>54</v>
      </c>
      <c r="AS83" t="s">
        <v>61</v>
      </c>
      <c r="AT83" t="s">
        <v>25</v>
      </c>
      <c r="AU83" t="s">
        <v>35</v>
      </c>
      <c r="AV83" t="s">
        <v>27</v>
      </c>
      <c r="AW83" t="s">
        <v>24</v>
      </c>
      <c r="AX83" t="s">
        <v>34</v>
      </c>
      <c r="AY83" t="s">
        <v>23</v>
      </c>
      <c r="AZ83" t="s">
        <v>28</v>
      </c>
      <c r="BA83" t="s">
        <v>57</v>
      </c>
      <c r="BB83" t="s">
        <v>60</v>
      </c>
      <c r="BC83" t="s">
        <v>66</v>
      </c>
      <c r="BD83" t="s">
        <v>69</v>
      </c>
      <c r="BE83" t="s">
        <v>48</v>
      </c>
      <c r="BF83" t="s">
        <v>55</v>
      </c>
      <c r="BG83" t="s">
        <v>53</v>
      </c>
      <c r="BH83" t="s">
        <v>51</v>
      </c>
      <c r="BI83" t="s">
        <v>50</v>
      </c>
      <c r="BJ83" t="s">
        <v>71</v>
      </c>
      <c r="BK83" t="s">
        <v>37</v>
      </c>
      <c r="BL83" t="s">
        <v>45</v>
      </c>
      <c r="BM83" t="s">
        <v>40</v>
      </c>
      <c r="BN83" t="s">
        <v>72</v>
      </c>
      <c r="BO83" t="s">
        <v>74</v>
      </c>
      <c r="BP83" t="s">
        <v>75</v>
      </c>
      <c r="BQ83" t="s">
        <v>70</v>
      </c>
      <c r="BR83" t="s">
        <v>76</v>
      </c>
      <c r="BS83" t="s">
        <v>73</v>
      </c>
      <c r="BT83" t="s">
        <v>77</v>
      </c>
      <c r="BU83" t="s">
        <v>67</v>
      </c>
      <c r="BV83" t="s">
        <v>65</v>
      </c>
      <c r="BW83" t="s">
        <v>39</v>
      </c>
      <c r="BX83" t="s">
        <v>52</v>
      </c>
      <c r="BY83" t="s">
        <v>47</v>
      </c>
      <c r="BZ83" t="s">
        <v>44</v>
      </c>
      <c r="CA83" t="s">
        <v>41</v>
      </c>
      <c r="CB83" t="s">
        <v>68</v>
      </c>
      <c r="CC83" t="s">
        <v>64</v>
      </c>
    </row>
    <row r="84" spans="1:85" x14ac:dyDescent="0.25">
      <c r="A84" t="s">
        <v>17</v>
      </c>
      <c r="B84">
        <v>2</v>
      </c>
      <c r="C84" t="str">
        <f t="shared" si="26"/>
        <v>https://www.enil.no/othello!2</v>
      </c>
      <c r="D84" t="s">
        <v>101</v>
      </c>
      <c r="F84" t="str">
        <f t="shared" si="27"/>
        <v>https://webgamesonline.com/reversi/!</v>
      </c>
      <c r="G84">
        <v>53</v>
      </c>
      <c r="H84">
        <v>11</v>
      </c>
      <c r="I84" cm="1">
        <f t="array" aca="1" ref="I84" ca="1">MAX(ROW($C$1:INDIRECT("$C"&amp;(ROW()-1)))*($C84=$C$1:INDIRECT("$C"&amp;(ROW()-1))),ROW($F$1:INDIRECT("$F"&amp;(ROW()-1)))*($C84=$F$1:INDIRECT("$F"&amp;(ROW()-1))))</f>
        <v>83</v>
      </c>
      <c r="J84" cm="1">
        <f t="array" aca="1" ref="J84" ca="1">MAX(ROW($C$1:INDIRECT("$C"&amp;(ROW()-1)))*($F84=$C$1:INDIRECT("$C"&amp;(ROW()-1))),ROW($F$1:INDIRECT("$F"&amp;(ROW()-1)))*($F84=$F$1:INDIRECT("$F"&amp;(ROW()-1))))</f>
        <v>83</v>
      </c>
      <c r="K84" s="2" cm="1">
        <f t="array" aca="1" ref="K84" ca="1">IF($I84&gt;0,IF(INDEX($C:$C,$I84)=$C84,INDEX($S:$S,$I84),INDEX($T:$T,$I84)),1000)</f>
        <v>1130.6820475089253</v>
      </c>
      <c r="L84" s="2" cm="1">
        <f t="array" aca="1" ref="L84" ca="1">IF($J84&gt;0,IF(INDEX($C:$C,$J84)=$F84,INDEX($S:$S,$J84),INDEX($T:$T,$J84)),1000)</f>
        <v>971.17529742865713</v>
      </c>
      <c r="M84">
        <f t="shared" ca="1" si="18"/>
        <v>670.97311477871369</v>
      </c>
      <c r="N84">
        <f t="shared" ca="1" si="19"/>
        <v>267.8787375692819</v>
      </c>
      <c r="O84">
        <f t="shared" ca="1" si="20"/>
        <v>0.71467411296112582</v>
      </c>
      <c r="P84">
        <f t="shared" ca="1" si="21"/>
        <v>0.28532588703887407</v>
      </c>
      <c r="Q84">
        <f t="shared" si="22"/>
        <v>1</v>
      </c>
      <c r="R84">
        <f t="shared" si="23"/>
        <v>0</v>
      </c>
      <c r="S84" s="2">
        <f t="shared" ca="1" si="24"/>
        <v>1139.8124758941692</v>
      </c>
      <c r="T84" s="2">
        <f t="shared" ca="1" si="25"/>
        <v>962.0448690434132</v>
      </c>
      <c r="V84" t="s">
        <v>93</v>
      </c>
      <c r="W84" t="s">
        <v>38</v>
      </c>
      <c r="X84" t="s">
        <v>21</v>
      </c>
      <c r="Y84" t="s">
        <v>29</v>
      </c>
      <c r="Z84" t="s">
        <v>56</v>
      </c>
      <c r="AA84" t="s">
        <v>57</v>
      </c>
      <c r="AB84" t="s">
        <v>58</v>
      </c>
      <c r="AC84" t="s">
        <v>24</v>
      </c>
      <c r="AD84" t="s">
        <v>20</v>
      </c>
      <c r="AE84" t="s">
        <v>59</v>
      </c>
      <c r="AF84" t="s">
        <v>42</v>
      </c>
      <c r="AG84" t="s">
        <v>78</v>
      </c>
      <c r="AH84" t="s">
        <v>79</v>
      </c>
      <c r="AI84" t="s">
        <v>25</v>
      </c>
      <c r="AJ84" t="s">
        <v>43</v>
      </c>
      <c r="AK84" t="s">
        <v>32</v>
      </c>
      <c r="AL84" t="s">
        <v>22</v>
      </c>
      <c r="AM84" t="s">
        <v>48</v>
      </c>
      <c r="AN84" t="s">
        <v>54</v>
      </c>
      <c r="AO84" t="s">
        <v>31</v>
      </c>
      <c r="AP84" t="s">
        <v>62</v>
      </c>
      <c r="AQ84" t="s">
        <v>26</v>
      </c>
      <c r="AR84" t="s">
        <v>55</v>
      </c>
      <c r="AS84" t="s">
        <v>49</v>
      </c>
      <c r="AT84" t="s">
        <v>60</v>
      </c>
      <c r="AU84" t="s">
        <v>61</v>
      </c>
      <c r="AV84" t="s">
        <v>63</v>
      </c>
      <c r="AW84" t="s">
        <v>30</v>
      </c>
      <c r="AX84" t="s">
        <v>41</v>
      </c>
      <c r="AY84" t="s">
        <v>44</v>
      </c>
      <c r="AZ84" t="s">
        <v>47</v>
      </c>
      <c r="BA84" t="s">
        <v>46</v>
      </c>
      <c r="BB84" t="s">
        <v>52</v>
      </c>
      <c r="BC84" t="s">
        <v>36</v>
      </c>
      <c r="BD84" t="s">
        <v>71</v>
      </c>
      <c r="BE84" t="s">
        <v>66</v>
      </c>
      <c r="BF84" t="s">
        <v>72</v>
      </c>
      <c r="BG84" t="s">
        <v>74</v>
      </c>
      <c r="BH84" t="s">
        <v>75</v>
      </c>
      <c r="BI84" t="s">
        <v>77</v>
      </c>
      <c r="BJ84" t="s">
        <v>69</v>
      </c>
      <c r="BK84" t="s">
        <v>76</v>
      </c>
      <c r="BL84" t="s">
        <v>70</v>
      </c>
      <c r="BM84" t="s">
        <v>40</v>
      </c>
      <c r="BN84" t="s">
        <v>73</v>
      </c>
      <c r="BO84" t="s">
        <v>68</v>
      </c>
      <c r="BP84" t="s">
        <v>65</v>
      </c>
      <c r="BQ84" t="s">
        <v>67</v>
      </c>
      <c r="BR84" t="s">
        <v>50</v>
      </c>
      <c r="BS84" t="s">
        <v>53</v>
      </c>
      <c r="BT84" t="s">
        <v>45</v>
      </c>
      <c r="BU84" t="s">
        <v>23</v>
      </c>
      <c r="BV84" t="s">
        <v>37</v>
      </c>
      <c r="BW84" t="s">
        <v>34</v>
      </c>
      <c r="BX84" t="s">
        <v>51</v>
      </c>
      <c r="BY84" t="s">
        <v>64</v>
      </c>
      <c r="BZ84" t="s">
        <v>39</v>
      </c>
      <c r="CA84" t="s">
        <v>87</v>
      </c>
      <c r="CB84" t="s">
        <v>35</v>
      </c>
      <c r="CC84" t="s">
        <v>27</v>
      </c>
      <c r="CD84" t="s">
        <v>28</v>
      </c>
    </row>
    <row r="85" spans="1:85" x14ac:dyDescent="0.25">
      <c r="A85" t="s">
        <v>17</v>
      </c>
      <c r="B85">
        <v>2</v>
      </c>
      <c r="C85" t="str">
        <f t="shared" si="26"/>
        <v>https://www.enil.no/othello!2</v>
      </c>
      <c r="D85" t="s">
        <v>101</v>
      </c>
      <c r="F85" t="str">
        <f t="shared" si="27"/>
        <v>https://webgamesonline.com/reversi/!</v>
      </c>
      <c r="G85">
        <v>40</v>
      </c>
      <c r="H85">
        <v>24</v>
      </c>
      <c r="I85" cm="1">
        <f t="array" aca="1" ref="I85" ca="1">MAX(ROW($C$1:INDIRECT("$C"&amp;(ROW()-1)))*($C85=$C$1:INDIRECT("$C"&amp;(ROW()-1))),ROW($F$1:INDIRECT("$F"&amp;(ROW()-1)))*($C85=$F$1:INDIRECT("$F"&amp;(ROW()-1))))</f>
        <v>84</v>
      </c>
      <c r="J85" cm="1">
        <f t="array" aca="1" ref="J85" ca="1">MAX(ROW($C$1:INDIRECT("$C"&amp;(ROW()-1)))*($F85=$C$1:INDIRECT("$C"&amp;(ROW()-1))),ROW($F$1:INDIRECT("$F"&amp;(ROW()-1)))*($F85=$F$1:INDIRECT("$F"&amp;(ROW()-1))))</f>
        <v>84</v>
      </c>
      <c r="K85" s="2" cm="1">
        <f t="array" aca="1" ref="K85" ca="1">IF($I85&gt;0,IF(INDEX($C:$C,$I85)=$C85,INDEX($S:$S,$I85),INDEX($T:$T,$I85)),1000)</f>
        <v>1139.8124758941692</v>
      </c>
      <c r="L85" s="2" cm="1">
        <f t="array" aca="1" ref="L85" ca="1">IF($J85&gt;0,IF(INDEX($C:$C,$J85)=$F85,INDEX($S:$S,$J85),INDEX($T:$T,$J85)),1000)</f>
        <v>962.0448690434132</v>
      </c>
      <c r="M85">
        <f t="shared" ca="1" si="18"/>
        <v>707.18198656039351</v>
      </c>
      <c r="N85">
        <f t="shared" ca="1" si="19"/>
        <v>254.16290904703479</v>
      </c>
      <c r="O85">
        <f t="shared" ca="1" si="20"/>
        <v>0.73561735209875823</v>
      </c>
      <c r="P85">
        <f t="shared" ca="1" si="21"/>
        <v>0.26438264790124183</v>
      </c>
      <c r="Q85">
        <f t="shared" si="22"/>
        <v>1</v>
      </c>
      <c r="R85">
        <f t="shared" si="23"/>
        <v>0</v>
      </c>
      <c r="S85" s="2">
        <f t="shared" ca="1" si="24"/>
        <v>1148.272720627009</v>
      </c>
      <c r="T85" s="2">
        <f t="shared" ca="1" si="25"/>
        <v>953.58462431057342</v>
      </c>
      <c r="V85" t="s">
        <v>86</v>
      </c>
      <c r="W85" t="s">
        <v>42</v>
      </c>
      <c r="X85" t="s">
        <v>36</v>
      </c>
      <c r="Y85" t="s">
        <v>22</v>
      </c>
      <c r="Z85" t="s">
        <v>30</v>
      </c>
      <c r="AA85" t="s">
        <v>20</v>
      </c>
      <c r="AB85" t="s">
        <v>79</v>
      </c>
      <c r="AC85" t="s">
        <v>31</v>
      </c>
      <c r="AD85" t="s">
        <v>23</v>
      </c>
      <c r="AE85" t="s">
        <v>78</v>
      </c>
      <c r="AF85" t="s">
        <v>46</v>
      </c>
      <c r="AG85" t="s">
        <v>35</v>
      </c>
      <c r="AH85" t="s">
        <v>34</v>
      </c>
      <c r="AI85" t="s">
        <v>77</v>
      </c>
      <c r="AJ85" t="s">
        <v>49</v>
      </c>
      <c r="AK85" t="s">
        <v>39</v>
      </c>
      <c r="AL85" t="s">
        <v>28</v>
      </c>
      <c r="AM85" t="s">
        <v>32</v>
      </c>
      <c r="AN85" t="s">
        <v>26</v>
      </c>
      <c r="AO85" t="s">
        <v>47</v>
      </c>
      <c r="AP85" t="s">
        <v>29</v>
      </c>
      <c r="AQ85" t="s">
        <v>33</v>
      </c>
      <c r="AR85" t="s">
        <v>43</v>
      </c>
      <c r="AS85" t="s">
        <v>38</v>
      </c>
      <c r="AT85" t="s">
        <v>76</v>
      </c>
      <c r="AU85" t="s">
        <v>72</v>
      </c>
      <c r="AV85" t="s">
        <v>75</v>
      </c>
      <c r="AW85" t="s">
        <v>73</v>
      </c>
      <c r="AX85" t="s">
        <v>68</v>
      </c>
      <c r="AY85" t="s">
        <v>27</v>
      </c>
      <c r="AZ85" t="s">
        <v>53</v>
      </c>
      <c r="BA85" t="s">
        <v>67</v>
      </c>
      <c r="BB85" t="s">
        <v>37</v>
      </c>
      <c r="BC85" t="s">
        <v>40</v>
      </c>
      <c r="BD85" t="s">
        <v>74</v>
      </c>
      <c r="BE85" t="s">
        <v>71</v>
      </c>
      <c r="BF85" t="s">
        <v>70</v>
      </c>
      <c r="BG85" t="s">
        <v>48</v>
      </c>
      <c r="BH85" t="s">
        <v>65</v>
      </c>
      <c r="BI85" t="s">
        <v>25</v>
      </c>
      <c r="BJ85" t="s">
        <v>64</v>
      </c>
      <c r="BK85" t="s">
        <v>41</v>
      </c>
      <c r="BL85" t="s">
        <v>45</v>
      </c>
      <c r="BM85" t="s">
        <v>24</v>
      </c>
      <c r="BN85" t="s">
        <v>62</v>
      </c>
      <c r="BO85" t="s">
        <v>54</v>
      </c>
      <c r="BP85" t="s">
        <v>56</v>
      </c>
      <c r="BQ85" t="s">
        <v>58</v>
      </c>
      <c r="BR85" t="s">
        <v>44</v>
      </c>
      <c r="BS85" t="s">
        <v>59</v>
      </c>
      <c r="BT85" t="s">
        <v>52</v>
      </c>
      <c r="BU85" t="s">
        <v>55</v>
      </c>
      <c r="BV85" t="s">
        <v>61</v>
      </c>
      <c r="BW85" t="s">
        <v>57</v>
      </c>
      <c r="BX85" t="s">
        <v>63</v>
      </c>
      <c r="BY85" t="s">
        <v>50</v>
      </c>
      <c r="BZ85" t="s">
        <v>66</v>
      </c>
      <c r="CA85" t="s">
        <v>69</v>
      </c>
      <c r="CB85" t="s">
        <v>51</v>
      </c>
      <c r="CC85" t="s">
        <v>60</v>
      </c>
    </row>
    <row r="86" spans="1:85" x14ac:dyDescent="0.25">
      <c r="A86" t="s">
        <v>17</v>
      </c>
      <c r="B86">
        <v>2</v>
      </c>
      <c r="C86" t="str">
        <f t="shared" si="26"/>
        <v>https://www.enil.no/othello!2</v>
      </c>
      <c r="D86" t="s">
        <v>99</v>
      </c>
      <c r="E86" t="s">
        <v>100</v>
      </c>
      <c r="F86" t="str">
        <f t="shared" si="27"/>
        <v>https://playpager.com/othello-reversi/!3 stars</v>
      </c>
      <c r="G86">
        <v>40</v>
      </c>
      <c r="H86">
        <v>24</v>
      </c>
      <c r="I86" cm="1">
        <f t="array" aca="1" ref="I86" ca="1">MAX(ROW($C$1:INDIRECT("$C"&amp;(ROW()-1)))*($C86=$C$1:INDIRECT("$C"&amp;(ROW()-1))),ROW($F$1:INDIRECT("$F"&amp;(ROW()-1)))*($C86=$F$1:INDIRECT("$F"&amp;(ROW()-1))))</f>
        <v>85</v>
      </c>
      <c r="J86" cm="1">
        <f t="array" aca="1" ref="J86" ca="1">MAX(ROW($C$1:INDIRECT("$C"&amp;(ROW()-1)))*($F86=$C$1:INDIRECT("$C"&amp;(ROW()-1))),ROW($F$1:INDIRECT("$F"&amp;(ROW()-1)))*($F86=$F$1:INDIRECT("$F"&amp;(ROW()-1))))</f>
        <v>67</v>
      </c>
      <c r="K86" s="2" cm="1">
        <f t="array" aca="1" ref="K86" ca="1">IF($I86&gt;0,IF(INDEX($C:$C,$I86)=$C86,INDEX($S:$S,$I86),INDEX($T:$T,$I86)),1000)</f>
        <v>1148.272720627009</v>
      </c>
      <c r="L86" s="2" cm="1">
        <f t="array" aca="1" ref="L86" ca="1">IF($J86&gt;0,IF(INDEX($C:$C,$J86)=$F86,INDEX($S:$S,$J86),INDEX($T:$T,$J86)),1000)</f>
        <v>989.49368235416705</v>
      </c>
      <c r="M86">
        <f t="shared" ca="1" si="18"/>
        <v>742.47494278661043</v>
      </c>
      <c r="N86">
        <f t="shared" ca="1" si="19"/>
        <v>297.66940946713748</v>
      </c>
      <c r="O86">
        <f t="shared" ca="1" si="20"/>
        <v>0.71381913594766155</v>
      </c>
      <c r="P86">
        <f t="shared" ca="1" si="21"/>
        <v>0.28618086405233845</v>
      </c>
      <c r="Q86">
        <f t="shared" si="22"/>
        <v>1</v>
      </c>
      <c r="R86">
        <f t="shared" si="23"/>
        <v>0</v>
      </c>
      <c r="S86" s="2">
        <f t="shared" ca="1" si="24"/>
        <v>1157.4305082766839</v>
      </c>
      <c r="T86" s="2">
        <f t="shared" ca="1" si="25"/>
        <v>980.33589470449226</v>
      </c>
      <c r="V86" t="s">
        <v>19</v>
      </c>
      <c r="W86" t="s">
        <v>22</v>
      </c>
      <c r="X86" t="s">
        <v>49</v>
      </c>
      <c r="Y86" t="s">
        <v>78</v>
      </c>
      <c r="Z86" t="s">
        <v>33</v>
      </c>
      <c r="AA86" t="s">
        <v>32</v>
      </c>
      <c r="AB86" t="s">
        <v>43</v>
      </c>
      <c r="AC86" t="s">
        <v>35</v>
      </c>
      <c r="AD86" t="s">
        <v>42</v>
      </c>
      <c r="AE86" t="s">
        <v>20</v>
      </c>
      <c r="AF86" t="s">
        <v>26</v>
      </c>
      <c r="AG86" t="s">
        <v>34</v>
      </c>
      <c r="AH86" t="s">
        <v>27</v>
      </c>
      <c r="AI86" t="s">
        <v>28</v>
      </c>
      <c r="AJ86" t="s">
        <v>23</v>
      </c>
      <c r="AK86" t="s">
        <v>30</v>
      </c>
      <c r="AL86" t="s">
        <v>21</v>
      </c>
      <c r="AM86" t="s">
        <v>38</v>
      </c>
      <c r="AN86" t="s">
        <v>31</v>
      </c>
      <c r="AO86" t="s">
        <v>29</v>
      </c>
      <c r="AP86" t="s">
        <v>76</v>
      </c>
      <c r="AQ86" t="s">
        <v>75</v>
      </c>
      <c r="AR86" t="s">
        <v>77</v>
      </c>
      <c r="AS86" t="s">
        <v>73</v>
      </c>
      <c r="AT86" t="s">
        <v>62</v>
      </c>
      <c r="AU86" t="s">
        <v>59</v>
      </c>
      <c r="AV86" t="s">
        <v>72</v>
      </c>
      <c r="AW86" t="s">
        <v>74</v>
      </c>
      <c r="AX86" t="s">
        <v>48</v>
      </c>
      <c r="AY86" t="s">
        <v>71</v>
      </c>
      <c r="AZ86" t="s">
        <v>55</v>
      </c>
      <c r="BA86" t="s">
        <v>61</v>
      </c>
      <c r="BB86" t="s">
        <v>40</v>
      </c>
      <c r="BC86" t="s">
        <v>45</v>
      </c>
      <c r="BD86" t="s">
        <v>56</v>
      </c>
      <c r="BE86" t="s">
        <v>57</v>
      </c>
      <c r="BF86" t="s">
        <v>54</v>
      </c>
      <c r="BG86" t="s">
        <v>58</v>
      </c>
      <c r="BH86" t="s">
        <v>52</v>
      </c>
      <c r="BI86" t="s">
        <v>47</v>
      </c>
      <c r="BJ86" t="s">
        <v>46</v>
      </c>
      <c r="BK86" t="s">
        <v>44</v>
      </c>
      <c r="BL86" t="s">
        <v>24</v>
      </c>
      <c r="BM86" t="s">
        <v>41</v>
      </c>
      <c r="BN86" t="s">
        <v>37</v>
      </c>
      <c r="BO86" t="s">
        <v>25</v>
      </c>
      <c r="BP86" t="s">
        <v>36</v>
      </c>
      <c r="BQ86" t="s">
        <v>39</v>
      </c>
      <c r="BR86" t="s">
        <v>50</v>
      </c>
      <c r="BS86" t="s">
        <v>51</v>
      </c>
      <c r="BT86" t="s">
        <v>53</v>
      </c>
      <c r="BU86" t="s">
        <v>87</v>
      </c>
      <c r="BV86" t="s">
        <v>60</v>
      </c>
      <c r="BW86" t="s">
        <v>87</v>
      </c>
      <c r="BX86" t="s">
        <v>66</v>
      </c>
      <c r="BY86" t="s">
        <v>69</v>
      </c>
      <c r="BZ86" t="s">
        <v>63</v>
      </c>
      <c r="CA86" t="s">
        <v>87</v>
      </c>
      <c r="CB86" t="s">
        <v>70</v>
      </c>
      <c r="CC86" t="s">
        <v>87</v>
      </c>
      <c r="CD86" t="s">
        <v>64</v>
      </c>
      <c r="CE86" t="s">
        <v>65</v>
      </c>
      <c r="CF86" t="s">
        <v>68</v>
      </c>
      <c r="CG86" t="s">
        <v>67</v>
      </c>
    </row>
    <row r="87" spans="1:85" x14ac:dyDescent="0.25">
      <c r="A87" t="s">
        <v>17</v>
      </c>
      <c r="B87">
        <v>2</v>
      </c>
      <c r="C87" t="str">
        <f t="shared" si="26"/>
        <v>https://www.enil.no/othello!2</v>
      </c>
      <c r="D87" t="s">
        <v>99</v>
      </c>
      <c r="E87" t="s">
        <v>100</v>
      </c>
      <c r="F87" t="str">
        <f t="shared" si="27"/>
        <v>https://playpager.com/othello-reversi/!3 stars</v>
      </c>
      <c r="G87">
        <v>42</v>
      </c>
      <c r="H87">
        <v>22</v>
      </c>
      <c r="I87" cm="1">
        <f t="array" aca="1" ref="I87" ca="1">MAX(ROW($C$1:INDIRECT("$C"&amp;(ROW()-1)))*($C87=$C$1:INDIRECT("$C"&amp;(ROW()-1))),ROW($F$1:INDIRECT("$F"&amp;(ROW()-1)))*($C87=$F$1:INDIRECT("$F"&amp;(ROW()-1))))</f>
        <v>86</v>
      </c>
      <c r="J87" cm="1">
        <f t="array" aca="1" ref="J87" ca="1">MAX(ROW($C$1:INDIRECT("$C"&amp;(ROW()-1)))*($F87=$C$1:INDIRECT("$C"&amp;(ROW()-1))),ROW($F$1:INDIRECT("$F"&amp;(ROW()-1)))*($F87=$F$1:INDIRECT("$F"&amp;(ROW()-1))))</f>
        <v>86</v>
      </c>
      <c r="K87" s="2" cm="1">
        <f t="array" aca="1" ref="K87" ca="1">IF($I87&gt;0,IF(INDEX($C:$C,$I87)=$C87,INDEX($S:$S,$I87),INDEX($T:$T,$I87)),1000)</f>
        <v>1157.4305082766839</v>
      </c>
      <c r="L87" s="2" cm="1">
        <f t="array" aca="1" ref="L87" ca="1">IF($J87&gt;0,IF(INDEX($C:$C,$J87)=$F87,INDEX($S:$S,$J87),INDEX($T:$T,$J87)),1000)</f>
        <v>980.33589470449226</v>
      </c>
      <c r="M87">
        <f t="shared" ca="1" si="18"/>
        <v>782.66564454862055</v>
      </c>
      <c r="N87">
        <f t="shared" ca="1" si="19"/>
        <v>282.38377307451589</v>
      </c>
      <c r="O87">
        <f t="shared" ca="1" si="20"/>
        <v>0.73486322005160121</v>
      </c>
      <c r="P87">
        <f t="shared" ca="1" si="21"/>
        <v>0.2651367799483989</v>
      </c>
      <c r="Q87">
        <f t="shared" si="22"/>
        <v>1</v>
      </c>
      <c r="R87">
        <f t="shared" si="23"/>
        <v>0</v>
      </c>
      <c r="S87" s="2">
        <f t="shared" ca="1" si="24"/>
        <v>1165.9148852350327</v>
      </c>
      <c r="T87" s="2">
        <f t="shared" ca="1" si="25"/>
        <v>971.85151774614349</v>
      </c>
      <c r="V87" t="s">
        <v>92</v>
      </c>
      <c r="W87" t="s">
        <v>38</v>
      </c>
      <c r="X87" t="s">
        <v>62</v>
      </c>
      <c r="Y87" t="s">
        <v>30</v>
      </c>
      <c r="Z87" t="s">
        <v>78</v>
      </c>
      <c r="AA87" t="s">
        <v>22</v>
      </c>
      <c r="AB87" t="s">
        <v>29</v>
      </c>
      <c r="AC87" t="s">
        <v>76</v>
      </c>
      <c r="AD87" t="s">
        <v>42</v>
      </c>
      <c r="AE87" t="s">
        <v>59</v>
      </c>
      <c r="AF87" t="s">
        <v>72</v>
      </c>
      <c r="AG87" t="s">
        <v>74</v>
      </c>
      <c r="AH87" t="s">
        <v>33</v>
      </c>
      <c r="AI87" t="s">
        <v>32</v>
      </c>
      <c r="AJ87" t="s">
        <v>48</v>
      </c>
      <c r="AK87" t="s">
        <v>71</v>
      </c>
      <c r="AL87" t="s">
        <v>75</v>
      </c>
      <c r="AM87" t="s">
        <v>73</v>
      </c>
      <c r="AN87" t="s">
        <v>56</v>
      </c>
      <c r="AO87" t="s">
        <v>57</v>
      </c>
      <c r="AP87" t="s">
        <v>58</v>
      </c>
      <c r="AQ87" t="s">
        <v>21</v>
      </c>
      <c r="AR87" t="s">
        <v>61</v>
      </c>
      <c r="AS87" t="s">
        <v>60</v>
      </c>
      <c r="AT87" t="s">
        <v>79</v>
      </c>
      <c r="AU87" t="s">
        <v>20</v>
      </c>
      <c r="AV87" t="s">
        <v>54</v>
      </c>
      <c r="AW87" t="s">
        <v>25</v>
      </c>
      <c r="AX87" t="s">
        <v>24</v>
      </c>
      <c r="AY87" t="s">
        <v>44</v>
      </c>
      <c r="AZ87" t="s">
        <v>77</v>
      </c>
      <c r="BA87" t="s">
        <v>68</v>
      </c>
      <c r="BB87" t="s">
        <v>41</v>
      </c>
      <c r="BC87" t="s">
        <v>39</v>
      </c>
      <c r="BD87" t="s">
        <v>47</v>
      </c>
      <c r="BE87" t="s">
        <v>52</v>
      </c>
      <c r="BF87" t="s">
        <v>36</v>
      </c>
      <c r="BG87" t="s">
        <v>64</v>
      </c>
      <c r="BH87" t="s">
        <v>55</v>
      </c>
      <c r="BI87" t="s">
        <v>46</v>
      </c>
      <c r="BJ87" t="s">
        <v>23</v>
      </c>
      <c r="BK87" t="s">
        <v>27</v>
      </c>
      <c r="BL87" t="s">
        <v>50</v>
      </c>
      <c r="BM87" t="s">
        <v>35</v>
      </c>
      <c r="BN87" t="s">
        <v>51</v>
      </c>
      <c r="BO87" t="s">
        <v>53</v>
      </c>
      <c r="BP87" t="s">
        <v>26</v>
      </c>
      <c r="BQ87" t="s">
        <v>34</v>
      </c>
      <c r="BR87" t="s">
        <v>63</v>
      </c>
      <c r="BS87" t="s">
        <v>49</v>
      </c>
      <c r="BT87" t="s">
        <v>28</v>
      </c>
      <c r="BU87" t="s">
        <v>67</v>
      </c>
      <c r="BV87" t="s">
        <v>65</v>
      </c>
      <c r="BW87" t="s">
        <v>66</v>
      </c>
      <c r="BX87" t="s">
        <v>37</v>
      </c>
      <c r="BY87" t="s">
        <v>31</v>
      </c>
      <c r="BZ87" t="s">
        <v>69</v>
      </c>
      <c r="CA87" t="s">
        <v>70</v>
      </c>
      <c r="CB87" t="s">
        <v>45</v>
      </c>
      <c r="CC87" t="s">
        <v>87</v>
      </c>
      <c r="CD87" t="s">
        <v>40</v>
      </c>
    </row>
    <row r="88" spans="1:85" x14ac:dyDescent="0.25">
      <c r="A88" t="s">
        <v>17</v>
      </c>
      <c r="B88">
        <v>2</v>
      </c>
      <c r="C88" t="str">
        <f t="shared" si="26"/>
        <v>https://www.enil.no/othello!2</v>
      </c>
      <c r="D88" t="s">
        <v>99</v>
      </c>
      <c r="E88" t="s">
        <v>100</v>
      </c>
      <c r="F88" t="str">
        <f t="shared" si="27"/>
        <v>https://playpager.com/othello-reversi/!3 stars</v>
      </c>
      <c r="G88">
        <v>40</v>
      </c>
      <c r="H88">
        <v>24</v>
      </c>
      <c r="I88" cm="1">
        <f t="array" aca="1" ref="I88" ca="1">MAX(ROW($C$1:INDIRECT("$C"&amp;(ROW()-1)))*($C88=$C$1:INDIRECT("$C"&amp;(ROW()-1))),ROW($F$1:INDIRECT("$F"&amp;(ROW()-1)))*($C88=$F$1:INDIRECT("$F"&amp;(ROW()-1))))</f>
        <v>87</v>
      </c>
      <c r="J88" cm="1">
        <f t="array" aca="1" ref="J88" ca="1">MAX(ROW($C$1:INDIRECT("$C"&amp;(ROW()-1)))*($F88=$C$1:INDIRECT("$C"&amp;(ROW()-1))),ROW($F$1:INDIRECT("$F"&amp;(ROW()-1)))*($F88=$F$1:INDIRECT("$F"&amp;(ROW()-1))))</f>
        <v>87</v>
      </c>
      <c r="K88" s="2" cm="1">
        <f t="array" aca="1" ref="K88" ca="1">IF($I88&gt;0,IF(INDEX($C:$C,$I88)=$C88,INDEX($S:$S,$I88),INDEX($T:$T,$I88)),1000)</f>
        <v>1165.9148852350327</v>
      </c>
      <c r="L88" s="2" cm="1">
        <f t="array" aca="1" ref="L88" ca="1">IF($J88&gt;0,IF(INDEX($C:$C,$J88)=$F88,INDEX($S:$S,$J88),INDEX($T:$T,$J88)),1000)</f>
        <v>971.85151774614349</v>
      </c>
      <c r="M88">
        <f t="shared" ca="1" si="18"/>
        <v>821.83988263888716</v>
      </c>
      <c r="N88">
        <f t="shared" ca="1" si="19"/>
        <v>268.92352443857868</v>
      </c>
      <c r="O88">
        <f t="shared" ca="1" si="20"/>
        <v>0.75345384462509768</v>
      </c>
      <c r="P88">
        <f t="shared" ca="1" si="21"/>
        <v>0.24654615537490226</v>
      </c>
      <c r="Q88">
        <f t="shared" si="22"/>
        <v>1</v>
      </c>
      <c r="R88">
        <f t="shared" si="23"/>
        <v>0</v>
      </c>
      <c r="S88" s="2">
        <f t="shared" ca="1" si="24"/>
        <v>1173.8043622070295</v>
      </c>
      <c r="T88" s="2">
        <f t="shared" ca="1" si="25"/>
        <v>963.96204077414666</v>
      </c>
      <c r="V88" t="s">
        <v>86</v>
      </c>
      <c r="W88" t="s">
        <v>20</v>
      </c>
      <c r="X88" t="s">
        <v>33</v>
      </c>
      <c r="Y88" t="s">
        <v>38</v>
      </c>
      <c r="Z88" t="s">
        <v>79</v>
      </c>
      <c r="AA88" t="s">
        <v>42</v>
      </c>
      <c r="AB88" t="s">
        <v>78</v>
      </c>
      <c r="AC88" t="s">
        <v>22</v>
      </c>
      <c r="AD88" t="s">
        <v>26</v>
      </c>
      <c r="AE88" t="s">
        <v>34</v>
      </c>
      <c r="AF88" t="s">
        <v>27</v>
      </c>
      <c r="AG88" t="s">
        <v>28</v>
      </c>
      <c r="AH88" t="s">
        <v>29</v>
      </c>
      <c r="AI88" t="s">
        <v>30</v>
      </c>
      <c r="AJ88" t="s">
        <v>43</v>
      </c>
      <c r="AK88" t="s">
        <v>32</v>
      </c>
      <c r="AL88" t="s">
        <v>25</v>
      </c>
      <c r="AM88" t="s">
        <v>41</v>
      </c>
      <c r="AN88" t="s">
        <v>23</v>
      </c>
      <c r="AO88" t="s">
        <v>35</v>
      </c>
      <c r="AP88" t="s">
        <v>36</v>
      </c>
      <c r="AQ88" t="s">
        <v>39</v>
      </c>
      <c r="AR88" t="s">
        <v>24</v>
      </c>
      <c r="AS88" t="s">
        <v>44</v>
      </c>
      <c r="AT88" t="s">
        <v>47</v>
      </c>
      <c r="AU88" t="s">
        <v>52</v>
      </c>
      <c r="AV88" t="s">
        <v>46</v>
      </c>
      <c r="AW88" t="s">
        <v>31</v>
      </c>
      <c r="AX88" t="s">
        <v>54</v>
      </c>
      <c r="AY88" t="s">
        <v>57</v>
      </c>
      <c r="AZ88" t="s">
        <v>56</v>
      </c>
      <c r="BA88" t="s">
        <v>58</v>
      </c>
      <c r="BB88" t="s">
        <v>49</v>
      </c>
      <c r="BC88" t="s">
        <v>53</v>
      </c>
      <c r="BD88" t="s">
        <v>59</v>
      </c>
      <c r="BE88" t="s">
        <v>63</v>
      </c>
      <c r="BF88" t="s">
        <v>55</v>
      </c>
      <c r="BG88" t="s">
        <v>61</v>
      </c>
      <c r="BH88" t="s">
        <v>48</v>
      </c>
      <c r="BI88" t="s">
        <v>71</v>
      </c>
      <c r="BJ88" t="s">
        <v>72</v>
      </c>
      <c r="BK88" t="s">
        <v>75</v>
      </c>
      <c r="BL88" t="s">
        <v>62</v>
      </c>
      <c r="BM88" t="s">
        <v>76</v>
      </c>
      <c r="BN88" t="s">
        <v>40</v>
      </c>
      <c r="BO88" t="s">
        <v>37</v>
      </c>
      <c r="BP88" t="s">
        <v>45</v>
      </c>
      <c r="BQ88" t="s">
        <v>66</v>
      </c>
      <c r="BR88" t="s">
        <v>64</v>
      </c>
      <c r="BS88" t="s">
        <v>67</v>
      </c>
      <c r="BT88" t="s">
        <v>69</v>
      </c>
      <c r="BU88" t="s">
        <v>70</v>
      </c>
      <c r="BV88" t="s">
        <v>60</v>
      </c>
      <c r="BW88" t="s">
        <v>50</v>
      </c>
      <c r="BX88" t="s">
        <v>74</v>
      </c>
      <c r="BY88" t="s">
        <v>73</v>
      </c>
      <c r="BZ88" t="s">
        <v>51</v>
      </c>
      <c r="CA88" t="s">
        <v>77</v>
      </c>
      <c r="CB88" t="s">
        <v>65</v>
      </c>
      <c r="CC88" t="s">
        <v>68</v>
      </c>
    </row>
    <row r="89" spans="1:85" x14ac:dyDescent="0.25">
      <c r="A89" t="s">
        <v>17</v>
      </c>
      <c r="B89">
        <v>2</v>
      </c>
      <c r="C89" t="str">
        <f t="shared" si="26"/>
        <v>https://www.enil.no/othello!2</v>
      </c>
      <c r="D89" t="s">
        <v>106</v>
      </c>
      <c r="F89" t="str">
        <f t="shared" si="27"/>
        <v>https://www.archimedes-lab.org/game_othello/othello.html!</v>
      </c>
      <c r="G89">
        <v>53</v>
      </c>
      <c r="H89">
        <v>11</v>
      </c>
      <c r="I89" cm="1">
        <f t="array" aca="1" ref="I89" ca="1">MAX(ROW($C$1:INDIRECT("$C"&amp;(ROW()-1)))*($C89=$C$1:INDIRECT("$C"&amp;(ROW()-1))),ROW($F$1:INDIRECT("$F"&amp;(ROW()-1)))*($C89=$F$1:INDIRECT("$F"&amp;(ROW()-1))))</f>
        <v>88</v>
      </c>
      <c r="J89" cm="1">
        <f t="array" aca="1" ref="J89" ca="1">MAX(ROW($C$1:INDIRECT("$C"&amp;(ROW()-1)))*($F89=$C$1:INDIRECT("$C"&amp;(ROW()-1))),ROW($F$1:INDIRECT("$F"&amp;(ROW()-1)))*($F89=$F$1:INDIRECT("$F"&amp;(ROW()-1))))</f>
        <v>69</v>
      </c>
      <c r="K89" s="2" cm="1">
        <f t="array" aca="1" ref="K89" ca="1">IF($I89&gt;0,IF(INDEX($C:$C,$I89)=$C89,INDEX($S:$S,$I89),INDEX($T:$T,$I89)),1000)</f>
        <v>1173.8043622070295</v>
      </c>
      <c r="L89" s="2" cm="1">
        <f t="array" aca="1" ref="L89" ca="1">IF($J89&gt;0,IF(INDEX($C:$C,$J89)=$F89,INDEX($S:$S,$J89),INDEX($T:$T,$J89)),1000)</f>
        <v>960.09462700276993</v>
      </c>
      <c r="M89">
        <f t="shared" ca="1" si="18"/>
        <v>860.02466259570053</v>
      </c>
      <c r="N89">
        <f t="shared" ca="1" si="19"/>
        <v>251.3255071012656</v>
      </c>
      <c r="O89">
        <f t="shared" ca="1" si="20"/>
        <v>0.77385569917194064</v>
      </c>
      <c r="P89">
        <f t="shared" ca="1" si="21"/>
        <v>0.22614430082805945</v>
      </c>
      <c r="Q89">
        <f t="shared" si="22"/>
        <v>1</v>
      </c>
      <c r="R89">
        <f t="shared" si="23"/>
        <v>0</v>
      </c>
      <c r="S89" s="2">
        <f t="shared" ca="1" si="24"/>
        <v>1181.0409798335274</v>
      </c>
      <c r="T89" s="2">
        <f t="shared" ca="1" si="25"/>
        <v>952.85800937627198</v>
      </c>
      <c r="V89" t="s">
        <v>19</v>
      </c>
      <c r="W89" t="s">
        <v>20</v>
      </c>
      <c r="X89" t="s">
        <v>43</v>
      </c>
      <c r="Y89" t="s">
        <v>38</v>
      </c>
      <c r="Z89" t="s">
        <v>21</v>
      </c>
      <c r="AA89" t="s">
        <v>42</v>
      </c>
      <c r="AB89" t="s">
        <v>30</v>
      </c>
      <c r="AC89" t="s">
        <v>78</v>
      </c>
      <c r="AD89" t="s">
        <v>33</v>
      </c>
      <c r="AE89" t="s">
        <v>32</v>
      </c>
      <c r="AF89" t="s">
        <v>29</v>
      </c>
      <c r="AG89" t="s">
        <v>26</v>
      </c>
      <c r="AH89" t="s">
        <v>76</v>
      </c>
      <c r="AI89" t="s">
        <v>75</v>
      </c>
      <c r="AJ89" t="s">
        <v>73</v>
      </c>
      <c r="AK89" t="s">
        <v>74</v>
      </c>
      <c r="AL89" t="s">
        <v>71</v>
      </c>
      <c r="AM89" t="s">
        <v>55</v>
      </c>
      <c r="AN89" t="s">
        <v>54</v>
      </c>
      <c r="AO89" t="s">
        <v>61</v>
      </c>
      <c r="AP89" t="s">
        <v>72</v>
      </c>
      <c r="AQ89" t="s">
        <v>48</v>
      </c>
      <c r="AR89" t="s">
        <v>77</v>
      </c>
      <c r="AS89" t="s">
        <v>22</v>
      </c>
      <c r="AT89" t="s">
        <v>56</v>
      </c>
      <c r="AU89" t="s">
        <v>59</v>
      </c>
      <c r="AV89" t="s">
        <v>62</v>
      </c>
      <c r="AW89" t="s">
        <v>68</v>
      </c>
      <c r="AX89" t="s">
        <v>65</v>
      </c>
      <c r="AY89" t="s">
        <v>70</v>
      </c>
      <c r="AZ89" t="s">
        <v>69</v>
      </c>
      <c r="BA89" t="s">
        <v>58</v>
      </c>
      <c r="BB89" t="s">
        <v>66</v>
      </c>
      <c r="BC89" t="s">
        <v>63</v>
      </c>
      <c r="BD89" t="s">
        <v>23</v>
      </c>
      <c r="BE89" t="s">
        <v>35</v>
      </c>
      <c r="BF89" t="s">
        <v>57</v>
      </c>
      <c r="BG89" t="s">
        <v>49</v>
      </c>
      <c r="BH89" t="s">
        <v>60</v>
      </c>
      <c r="BI89" t="s">
        <v>50</v>
      </c>
      <c r="BJ89" t="s">
        <v>67</v>
      </c>
      <c r="BK89" t="s">
        <v>36</v>
      </c>
      <c r="BL89" t="s">
        <v>51</v>
      </c>
      <c r="BM89" t="s">
        <v>64</v>
      </c>
      <c r="BN89" t="s">
        <v>34</v>
      </c>
      <c r="BO89" t="s">
        <v>28</v>
      </c>
      <c r="BP89" t="s">
        <v>53</v>
      </c>
      <c r="BQ89" t="s">
        <v>87</v>
      </c>
      <c r="BR89" t="s">
        <v>27</v>
      </c>
      <c r="BS89" t="s">
        <v>31</v>
      </c>
      <c r="BT89" t="s">
        <v>37</v>
      </c>
      <c r="BU89" t="s">
        <v>87</v>
      </c>
      <c r="BV89" t="s">
        <v>39</v>
      </c>
      <c r="BW89" t="s">
        <v>41</v>
      </c>
      <c r="BX89" t="s">
        <v>44</v>
      </c>
      <c r="BY89" t="s">
        <v>25</v>
      </c>
      <c r="BZ89" t="s">
        <v>46</v>
      </c>
      <c r="CA89" t="s">
        <v>47</v>
      </c>
      <c r="CB89" t="s">
        <v>24</v>
      </c>
      <c r="CC89" t="s">
        <v>40</v>
      </c>
      <c r="CD89" t="s">
        <v>45</v>
      </c>
      <c r="CE89" t="s">
        <v>87</v>
      </c>
      <c r="CF89" t="s">
        <v>52</v>
      </c>
    </row>
    <row r="90" spans="1:85" x14ac:dyDescent="0.25">
      <c r="A90" t="s">
        <v>17</v>
      </c>
      <c r="B90">
        <v>2</v>
      </c>
      <c r="C90" t="str">
        <f t="shared" si="26"/>
        <v>https://www.enil.no/othello!2</v>
      </c>
      <c r="D90" t="s">
        <v>105</v>
      </c>
      <c r="F90" t="str">
        <f t="shared" si="27"/>
        <v>https://kach92.github.io/Reversi/!</v>
      </c>
      <c r="G90">
        <v>61</v>
      </c>
      <c r="H90">
        <v>2</v>
      </c>
      <c r="I90" cm="1">
        <f t="array" aca="1" ref="I90" ca="1">MAX(ROW($C$1:INDIRECT("$C"&amp;(ROW()-1)))*($C90=$C$1:INDIRECT("$C"&amp;(ROW()-1))),ROW($F$1:INDIRECT("$F"&amp;(ROW()-1)))*($C90=$F$1:INDIRECT("$F"&amp;(ROW()-1))))</f>
        <v>89</v>
      </c>
      <c r="J90" cm="1">
        <f t="array" aca="1" ref="J90" ca="1">MAX(ROW($C$1:INDIRECT("$C"&amp;(ROW()-1)))*($F90=$C$1:INDIRECT("$C"&amp;(ROW()-1))),ROW($F$1:INDIRECT("$F"&amp;(ROW()-1)))*($F90=$F$1:INDIRECT("$F"&amp;(ROW()-1))))</f>
        <v>68</v>
      </c>
      <c r="K90" s="2" cm="1">
        <f t="array" aca="1" ref="K90" ca="1">IF($I90&gt;0,IF(INDEX($C:$C,$I90)=$C90,INDEX($S:$S,$I90),INDEX($T:$T,$I90)),1000)</f>
        <v>1181.0409798335274</v>
      </c>
      <c r="L90" s="2" cm="1">
        <f t="array" aca="1" ref="L90" ca="1">IF($J90&gt;0,IF(INDEX($C:$C,$J90)=$F90,INDEX($S:$S,$J90),INDEX($T:$T,$J90)),1000)</f>
        <v>956.68282027490341</v>
      </c>
      <c r="M90">
        <f t="shared" ca="1" si="18"/>
        <v>896.60766975368836</v>
      </c>
      <c r="N90">
        <f t="shared" ca="1" si="19"/>
        <v>246.4376454187184</v>
      </c>
      <c r="O90">
        <f t="shared" ca="1" si="20"/>
        <v>0.78440255854462948</v>
      </c>
      <c r="P90">
        <f t="shared" ca="1" si="21"/>
        <v>0.21559744145537041</v>
      </c>
      <c r="Q90">
        <f t="shared" si="22"/>
        <v>1</v>
      </c>
      <c r="R90">
        <f t="shared" si="23"/>
        <v>0</v>
      </c>
      <c r="S90" s="2">
        <f t="shared" ca="1" si="24"/>
        <v>1187.9400979600994</v>
      </c>
      <c r="T90" s="2">
        <f t="shared" ca="1" si="25"/>
        <v>949.7837021483316</v>
      </c>
      <c r="V90" t="s">
        <v>110</v>
      </c>
      <c r="W90" t="s">
        <v>42</v>
      </c>
      <c r="X90" t="s">
        <v>36</v>
      </c>
      <c r="Y90" t="s">
        <v>20</v>
      </c>
      <c r="Z90" t="s">
        <v>78</v>
      </c>
      <c r="AA90" t="s">
        <v>77</v>
      </c>
      <c r="AB90" t="s">
        <v>79</v>
      </c>
      <c r="AC90" t="s">
        <v>22</v>
      </c>
      <c r="AD90" t="s">
        <v>30</v>
      </c>
      <c r="AE90" t="s">
        <v>67</v>
      </c>
      <c r="AF90" t="s">
        <v>26</v>
      </c>
      <c r="AG90" t="s">
        <v>43</v>
      </c>
      <c r="AH90" t="s">
        <v>76</v>
      </c>
      <c r="AI90" t="s">
        <v>72</v>
      </c>
      <c r="AJ90" t="s">
        <v>65</v>
      </c>
      <c r="AK90" t="s">
        <v>27</v>
      </c>
      <c r="AL90" t="s">
        <v>73</v>
      </c>
      <c r="AM90" t="s">
        <v>39</v>
      </c>
      <c r="AN90" t="s">
        <v>41</v>
      </c>
      <c r="AO90" t="s">
        <v>64</v>
      </c>
      <c r="AP90" t="s">
        <v>75</v>
      </c>
      <c r="AQ90" t="s">
        <v>44</v>
      </c>
      <c r="AR90" t="s">
        <v>68</v>
      </c>
      <c r="AS90" t="s">
        <v>87</v>
      </c>
      <c r="AT90" t="s">
        <v>29</v>
      </c>
      <c r="AU90" t="s">
        <v>38</v>
      </c>
      <c r="AV90" t="s">
        <v>47</v>
      </c>
      <c r="AW90" t="s">
        <v>55</v>
      </c>
      <c r="AX90" t="s">
        <v>24</v>
      </c>
      <c r="AY90" t="s">
        <v>25</v>
      </c>
      <c r="AZ90" t="s">
        <v>31</v>
      </c>
      <c r="BA90" t="s">
        <v>46</v>
      </c>
      <c r="BB90" t="s">
        <v>23</v>
      </c>
      <c r="BC90" t="s">
        <v>28</v>
      </c>
      <c r="BD90" t="s">
        <v>52</v>
      </c>
      <c r="BE90" t="s">
        <v>40</v>
      </c>
      <c r="BF90" t="s">
        <v>33</v>
      </c>
      <c r="BG90" t="s">
        <v>48</v>
      </c>
      <c r="BH90" t="s">
        <v>70</v>
      </c>
      <c r="BI90" t="s">
        <v>62</v>
      </c>
      <c r="BJ90" t="s">
        <v>45</v>
      </c>
      <c r="BK90" t="s">
        <v>37</v>
      </c>
      <c r="BL90" t="s">
        <v>34</v>
      </c>
      <c r="BM90" t="s">
        <v>66</v>
      </c>
      <c r="BN90" t="s">
        <v>32</v>
      </c>
      <c r="BO90" t="s">
        <v>54</v>
      </c>
      <c r="BP90" t="s">
        <v>49</v>
      </c>
      <c r="BQ90" t="s">
        <v>35</v>
      </c>
      <c r="BR90" t="s">
        <v>50</v>
      </c>
      <c r="BS90" t="s">
        <v>53</v>
      </c>
      <c r="BT90" t="s">
        <v>69</v>
      </c>
      <c r="BU90" t="s">
        <v>63</v>
      </c>
      <c r="BV90" t="s">
        <v>51</v>
      </c>
      <c r="BW90" t="s">
        <v>56</v>
      </c>
      <c r="BX90" t="s">
        <v>59</v>
      </c>
      <c r="BY90" t="s">
        <v>57</v>
      </c>
      <c r="BZ90" t="s">
        <v>71</v>
      </c>
      <c r="CA90" t="s">
        <v>87</v>
      </c>
      <c r="CB90" t="s">
        <v>61</v>
      </c>
      <c r="CC90" t="s">
        <v>60</v>
      </c>
      <c r="CD90" t="s">
        <v>58</v>
      </c>
    </row>
    <row r="91" spans="1:85" x14ac:dyDescent="0.25">
      <c r="A91" t="s">
        <v>17</v>
      </c>
      <c r="B91">
        <v>2</v>
      </c>
      <c r="C91" t="str">
        <f t="shared" si="26"/>
        <v>https://www.enil.no/othello!2</v>
      </c>
      <c r="D91" t="s">
        <v>18</v>
      </c>
      <c r="F91" t="str">
        <f t="shared" si="27"/>
        <v>https://www.eothello.com/!</v>
      </c>
      <c r="G91">
        <v>55</v>
      </c>
      <c r="H91">
        <v>9</v>
      </c>
      <c r="I91" cm="1">
        <f t="array" aca="1" ref="I91" ca="1">MAX(ROW($C$1:INDIRECT("$C"&amp;(ROW()-1)))*($C91=$C$1:INDIRECT("$C"&amp;(ROW()-1))),ROW($F$1:INDIRECT("$F"&amp;(ROW()-1)))*($C91=$F$1:INDIRECT("$F"&amp;(ROW()-1))))</f>
        <v>90</v>
      </c>
      <c r="J91" cm="1">
        <f t="array" aca="1" ref="J91" ca="1">MAX(ROW($C$1:INDIRECT("$C"&amp;(ROW()-1)))*($F91=$C$1:INDIRECT("$C"&amp;(ROW()-1))),ROW($F$1:INDIRECT("$F"&amp;(ROW()-1)))*($F91=$F$1:INDIRECT("$F"&amp;(ROW()-1))))</f>
        <v>73</v>
      </c>
      <c r="K91" s="2" cm="1">
        <f t="array" aca="1" ref="K91" ca="1">IF($I91&gt;0,IF(INDEX($C:$C,$I91)=$C91,INDEX($S:$S,$I91),INDEX($T:$T,$I91)),1000)</f>
        <v>1187.9400979600994</v>
      </c>
      <c r="L91" s="2" cm="1">
        <f t="array" aca="1" ref="L91" ca="1">IF($J91&gt;0,IF(INDEX($C:$C,$J91)=$F91,INDEX($S:$S,$J91),INDEX($T:$T,$J91)),1000)</f>
        <v>941.98261772738306</v>
      </c>
      <c r="M91">
        <f t="shared" ca="1" si="18"/>
        <v>932.93254792358312</v>
      </c>
      <c r="N91">
        <f t="shared" ca="1" si="19"/>
        <v>226.44177177040638</v>
      </c>
      <c r="O91">
        <f t="shared" ca="1" si="20"/>
        <v>0.80468622780072063</v>
      </c>
      <c r="P91">
        <f t="shared" ca="1" si="21"/>
        <v>0.1953137721992794</v>
      </c>
      <c r="Q91">
        <f t="shared" si="22"/>
        <v>1</v>
      </c>
      <c r="R91">
        <f t="shared" si="23"/>
        <v>0</v>
      </c>
      <c r="S91" s="2">
        <f t="shared" ca="1" si="24"/>
        <v>1194.1901386704762</v>
      </c>
      <c r="T91" s="2">
        <f t="shared" ca="1" si="25"/>
        <v>935.73257701700607</v>
      </c>
      <c r="V91" t="s">
        <v>89</v>
      </c>
      <c r="W91" t="s">
        <v>20</v>
      </c>
      <c r="X91" t="s">
        <v>46</v>
      </c>
      <c r="Y91" t="s">
        <v>42</v>
      </c>
      <c r="Z91" t="s">
        <v>21</v>
      </c>
      <c r="AA91" t="s">
        <v>26</v>
      </c>
      <c r="AB91" t="s">
        <v>22</v>
      </c>
      <c r="AC91" t="s">
        <v>40</v>
      </c>
      <c r="AD91" t="s">
        <v>36</v>
      </c>
      <c r="AE91" t="s">
        <v>32</v>
      </c>
      <c r="AF91" t="s">
        <v>29</v>
      </c>
      <c r="AG91" t="s">
        <v>56</v>
      </c>
      <c r="AH91" t="s">
        <v>45</v>
      </c>
      <c r="AI91" t="s">
        <v>24</v>
      </c>
      <c r="AJ91" t="s">
        <v>31</v>
      </c>
      <c r="AK91" t="s">
        <v>37</v>
      </c>
      <c r="AL91" t="s">
        <v>23</v>
      </c>
      <c r="AM91" t="s">
        <v>27</v>
      </c>
      <c r="AN91" t="s">
        <v>34</v>
      </c>
      <c r="AO91" t="s">
        <v>30</v>
      </c>
      <c r="AP91" t="s">
        <v>28</v>
      </c>
      <c r="AQ91" t="s">
        <v>25</v>
      </c>
      <c r="AR91" t="s">
        <v>52</v>
      </c>
      <c r="AS91" t="s">
        <v>64</v>
      </c>
      <c r="AT91" t="s">
        <v>33</v>
      </c>
      <c r="AU91" t="s">
        <v>38</v>
      </c>
      <c r="AV91" t="s">
        <v>44</v>
      </c>
      <c r="AW91" t="s">
        <v>47</v>
      </c>
      <c r="AX91" t="s">
        <v>41</v>
      </c>
      <c r="AY91" t="s">
        <v>39</v>
      </c>
      <c r="AZ91" t="s">
        <v>65</v>
      </c>
      <c r="BA91" t="s">
        <v>87</v>
      </c>
      <c r="BB91" t="s">
        <v>67</v>
      </c>
      <c r="BC91" t="s">
        <v>68</v>
      </c>
      <c r="BD91" t="s">
        <v>62</v>
      </c>
      <c r="BE91" t="s">
        <v>66</v>
      </c>
      <c r="BF91" t="s">
        <v>58</v>
      </c>
      <c r="BG91" t="s">
        <v>59</v>
      </c>
      <c r="BH91" t="s">
        <v>35</v>
      </c>
      <c r="BI91" t="s">
        <v>57</v>
      </c>
      <c r="BJ91" t="s">
        <v>55</v>
      </c>
      <c r="BK91" t="s">
        <v>49</v>
      </c>
      <c r="BL91" t="s">
        <v>54</v>
      </c>
      <c r="BM91" t="s">
        <v>50</v>
      </c>
      <c r="BN91" t="s">
        <v>43</v>
      </c>
      <c r="BO91" t="s">
        <v>78</v>
      </c>
      <c r="BP91" t="s">
        <v>69</v>
      </c>
      <c r="BQ91" t="s">
        <v>70</v>
      </c>
      <c r="BR91" t="s">
        <v>73</v>
      </c>
      <c r="BS91" t="s">
        <v>48</v>
      </c>
      <c r="BT91" t="s">
        <v>76</v>
      </c>
      <c r="BU91" t="s">
        <v>72</v>
      </c>
      <c r="BV91" t="s">
        <v>51</v>
      </c>
      <c r="BW91" t="s">
        <v>61</v>
      </c>
      <c r="BX91" t="s">
        <v>53</v>
      </c>
      <c r="BY91" t="s">
        <v>75</v>
      </c>
      <c r="BZ91" t="s">
        <v>71</v>
      </c>
      <c r="CA91" t="s">
        <v>77</v>
      </c>
      <c r="CB91" t="s">
        <v>60</v>
      </c>
      <c r="CC91" t="s">
        <v>74</v>
      </c>
      <c r="CD91" t="s">
        <v>63</v>
      </c>
    </row>
    <row r="92" spans="1:85" x14ac:dyDescent="0.25">
      <c r="A92" t="s">
        <v>17</v>
      </c>
      <c r="B92">
        <v>2</v>
      </c>
      <c r="C92" t="str">
        <f t="shared" si="26"/>
        <v>https://www.enil.no/othello!2</v>
      </c>
      <c r="D92" t="s">
        <v>17</v>
      </c>
      <c r="E92">
        <v>1</v>
      </c>
      <c r="F92" t="str">
        <f t="shared" si="27"/>
        <v>https://www.enil.no/othello!1</v>
      </c>
      <c r="G92">
        <v>53</v>
      </c>
      <c r="H92">
        <v>11</v>
      </c>
      <c r="I92" cm="1">
        <f t="array" aca="1" ref="I92" ca="1">MAX(ROW($C$1:INDIRECT("$C"&amp;(ROW()-1)))*($C92=$C$1:INDIRECT("$C"&amp;(ROW()-1))),ROW($F$1:INDIRECT("$F"&amp;(ROW()-1)))*($C92=$F$1:INDIRECT("$F"&amp;(ROW()-1))))</f>
        <v>91</v>
      </c>
      <c r="J92" cm="1">
        <f t="array" aca="1" ref="J92" ca="1">MAX(ROW($C$1:INDIRECT("$C"&amp;(ROW()-1)))*($F92=$C$1:INDIRECT("$C"&amp;(ROW()-1))),ROW($F$1:INDIRECT("$F"&amp;(ROW()-1)))*($F92=$F$1:INDIRECT("$F"&amp;(ROW()-1))))</f>
        <v>40</v>
      </c>
      <c r="K92" s="2" cm="1">
        <f t="array" aca="1" ref="K92" ca="1">IF($I92&gt;0,IF(INDEX($C:$C,$I92)=$C92,INDEX($S:$S,$I92),INDEX($T:$T,$I92)),1000)</f>
        <v>1194.1901386704762</v>
      </c>
      <c r="L92" s="2" cm="1">
        <f t="array" aca="1" ref="L92" ca="1">IF($J92&gt;0,IF(INDEX($C:$C,$J92)=$F92,INDEX($S:$S,$J92),INDEX($T:$T,$J92)),1000)</f>
        <v>1109.3617717633356</v>
      </c>
      <c r="M92">
        <f t="shared" ca="1" si="18"/>
        <v>967.10882582863405</v>
      </c>
      <c r="N92">
        <f t="shared" ca="1" si="19"/>
        <v>593.47773345477481</v>
      </c>
      <c r="O92">
        <f t="shared" ca="1" si="20"/>
        <v>0.6197085448901416</v>
      </c>
      <c r="P92">
        <f t="shared" ca="1" si="21"/>
        <v>0.38029145510985835</v>
      </c>
      <c r="Q92">
        <f t="shared" si="22"/>
        <v>1</v>
      </c>
      <c r="R92">
        <f t="shared" si="23"/>
        <v>0</v>
      </c>
      <c r="S92" s="2">
        <f t="shared" ca="1" si="24"/>
        <v>1206.3594652339916</v>
      </c>
      <c r="T92" s="2">
        <f t="shared" ca="1" si="25"/>
        <v>1097.1924451998202</v>
      </c>
      <c r="V92" t="s">
        <v>86</v>
      </c>
      <c r="W92" t="s">
        <v>42</v>
      </c>
      <c r="X92" t="s">
        <v>43</v>
      </c>
      <c r="Y92" t="s">
        <v>22</v>
      </c>
      <c r="Z92" t="s">
        <v>79</v>
      </c>
      <c r="AA92" t="s">
        <v>33</v>
      </c>
      <c r="AB92" t="s">
        <v>30</v>
      </c>
      <c r="AC92" t="s">
        <v>77</v>
      </c>
      <c r="AD92" t="s">
        <v>76</v>
      </c>
      <c r="AE92" t="s">
        <v>20</v>
      </c>
      <c r="AF92" t="s">
        <v>46</v>
      </c>
      <c r="AG92" t="s">
        <v>24</v>
      </c>
      <c r="AH92" t="s">
        <v>44</v>
      </c>
      <c r="AI92" t="s">
        <v>75</v>
      </c>
      <c r="AJ92" t="s">
        <v>78</v>
      </c>
      <c r="AK92" t="s">
        <v>29</v>
      </c>
      <c r="AL92" t="s">
        <v>31</v>
      </c>
      <c r="AM92" t="s">
        <v>36</v>
      </c>
      <c r="AN92" t="s">
        <v>25</v>
      </c>
      <c r="AO92" t="s">
        <v>41</v>
      </c>
      <c r="AP92" t="s">
        <v>39</v>
      </c>
      <c r="AQ92" t="s">
        <v>72</v>
      </c>
      <c r="AR92" t="s">
        <v>38</v>
      </c>
      <c r="AS92" t="s">
        <v>56</v>
      </c>
      <c r="AT92" t="s">
        <v>26</v>
      </c>
      <c r="AU92" t="s">
        <v>48</v>
      </c>
      <c r="AV92" t="s">
        <v>73</v>
      </c>
      <c r="AW92" t="s">
        <v>68</v>
      </c>
      <c r="AX92" t="s">
        <v>71</v>
      </c>
      <c r="AY92" t="s">
        <v>52</v>
      </c>
      <c r="AZ92" t="s">
        <v>74</v>
      </c>
      <c r="BA92" t="s">
        <v>70</v>
      </c>
      <c r="BB92" t="s">
        <v>47</v>
      </c>
      <c r="BC92" t="s">
        <v>64</v>
      </c>
      <c r="BD92" t="s">
        <v>23</v>
      </c>
      <c r="BE92" t="s">
        <v>49</v>
      </c>
      <c r="BF92" t="s">
        <v>32</v>
      </c>
      <c r="BG92" t="s">
        <v>35</v>
      </c>
      <c r="BH92" t="s">
        <v>28</v>
      </c>
      <c r="BI92" t="s">
        <v>55</v>
      </c>
      <c r="BJ92" t="s">
        <v>53</v>
      </c>
      <c r="BK92" t="s">
        <v>27</v>
      </c>
      <c r="BL92" t="s">
        <v>34</v>
      </c>
      <c r="BM92" t="s">
        <v>37</v>
      </c>
      <c r="BN92" t="s">
        <v>45</v>
      </c>
      <c r="BO92" t="s">
        <v>67</v>
      </c>
      <c r="BP92" t="s">
        <v>65</v>
      </c>
      <c r="BQ92" t="s">
        <v>40</v>
      </c>
      <c r="BR92" t="s">
        <v>61</v>
      </c>
      <c r="BS92" t="s">
        <v>57</v>
      </c>
      <c r="BT92" t="s">
        <v>50</v>
      </c>
      <c r="BU92" t="s">
        <v>60</v>
      </c>
      <c r="BV92" t="s">
        <v>69</v>
      </c>
      <c r="BW92" t="s">
        <v>87</v>
      </c>
      <c r="BX92" t="s">
        <v>58</v>
      </c>
      <c r="BY92" t="s">
        <v>59</v>
      </c>
      <c r="BZ92" t="s">
        <v>62</v>
      </c>
      <c r="CA92" t="s">
        <v>66</v>
      </c>
      <c r="CB92" t="s">
        <v>54</v>
      </c>
      <c r="CC92" t="s">
        <v>63</v>
      </c>
      <c r="CD92" t="s">
        <v>51</v>
      </c>
    </row>
    <row r="93" spans="1:85" x14ac:dyDescent="0.25">
      <c r="A93" t="s">
        <v>17</v>
      </c>
      <c r="B93">
        <v>2</v>
      </c>
      <c r="C93" t="str">
        <f t="shared" si="26"/>
        <v>https://www.enil.no/othello!2</v>
      </c>
      <c r="D93" t="s">
        <v>17</v>
      </c>
      <c r="E93">
        <v>1</v>
      </c>
      <c r="F93" t="str">
        <f t="shared" si="27"/>
        <v>https://www.enil.no/othello!1</v>
      </c>
      <c r="G93">
        <v>25</v>
      </c>
      <c r="H93">
        <v>39</v>
      </c>
      <c r="I93" cm="1">
        <f t="array" aca="1" ref="I93" ca="1">MAX(ROW($C$1:INDIRECT("$C"&amp;(ROW()-1)))*($C93=$C$1:INDIRECT("$C"&amp;(ROW()-1))),ROW($F$1:INDIRECT("$F"&amp;(ROW()-1)))*($C93=$F$1:INDIRECT("$F"&amp;(ROW()-1))))</f>
        <v>92</v>
      </c>
      <c r="J93" cm="1">
        <f t="array" aca="1" ref="J93" ca="1">MAX(ROW($C$1:INDIRECT("$C"&amp;(ROW()-1)))*($F93=$C$1:INDIRECT("$C"&amp;(ROW()-1))),ROW($F$1:INDIRECT("$F"&amp;(ROW()-1)))*($F93=$F$1:INDIRECT("$F"&amp;(ROW()-1))))</f>
        <v>92</v>
      </c>
      <c r="K93" s="2" cm="1">
        <f t="array" aca="1" ref="K93" ca="1">IF($I93&gt;0,IF(INDEX($C:$C,$I93)=$C93,INDEX($S:$S,$I93),INDEX($T:$T,$I93)),1000)</f>
        <v>1206.3594652339916</v>
      </c>
      <c r="L93" s="2" cm="1">
        <f t="array" aca="1" ref="L93" ca="1">IF($J93&gt;0,IF(INDEX($C:$C,$J93)=$F93,INDEX($S:$S,$J93),INDEX($T:$T,$J93)),1000)</f>
        <v>1097.1924451998202</v>
      </c>
      <c r="M93">
        <f t="shared" ca="1" si="18"/>
        <v>1037.2863504275253</v>
      </c>
      <c r="N93">
        <f t="shared" ca="1" si="19"/>
        <v>553.3260451372231</v>
      </c>
      <c r="O93">
        <f t="shared" ca="1" si="20"/>
        <v>0.65213018163311609</v>
      </c>
      <c r="P93">
        <f t="shared" ca="1" si="21"/>
        <v>0.34786981836688385</v>
      </c>
      <c r="Q93">
        <f t="shared" si="22"/>
        <v>0</v>
      </c>
      <c r="R93">
        <f t="shared" si="23"/>
        <v>1</v>
      </c>
      <c r="S93" s="2">
        <f t="shared" ca="1" si="24"/>
        <v>1185.4912994217318</v>
      </c>
      <c r="T93" s="2">
        <f t="shared" ca="1" si="25"/>
        <v>1118.06061101208</v>
      </c>
      <c r="V93" t="s">
        <v>92</v>
      </c>
      <c r="W93" t="s">
        <v>30</v>
      </c>
      <c r="X93" t="s">
        <v>42</v>
      </c>
      <c r="Y93" t="s">
        <v>29</v>
      </c>
      <c r="Z93" t="s">
        <v>78</v>
      </c>
      <c r="AA93" t="s">
        <v>76</v>
      </c>
      <c r="AB93" t="s">
        <v>21</v>
      </c>
      <c r="AC93" t="s">
        <v>24</v>
      </c>
      <c r="AD93" t="s">
        <v>20</v>
      </c>
      <c r="AE93" t="s">
        <v>25</v>
      </c>
      <c r="AF93" t="s">
        <v>39</v>
      </c>
      <c r="AG93" t="s">
        <v>46</v>
      </c>
      <c r="AH93" t="s">
        <v>79</v>
      </c>
      <c r="AI93" t="s">
        <v>41</v>
      </c>
      <c r="AJ93" t="s">
        <v>38</v>
      </c>
      <c r="AK93" t="s">
        <v>33</v>
      </c>
      <c r="AL93" t="s">
        <v>44</v>
      </c>
      <c r="AM93" t="s">
        <v>47</v>
      </c>
      <c r="AN93" t="s">
        <v>56</v>
      </c>
      <c r="AO93" t="s">
        <v>36</v>
      </c>
      <c r="AP93" t="s">
        <v>55</v>
      </c>
      <c r="AQ93" t="s">
        <v>58</v>
      </c>
      <c r="AR93" t="s">
        <v>48</v>
      </c>
      <c r="AS93" t="s">
        <v>72</v>
      </c>
      <c r="AT93" t="s">
        <v>32</v>
      </c>
      <c r="AU93" t="s">
        <v>54</v>
      </c>
      <c r="AV93" t="s">
        <v>52</v>
      </c>
      <c r="AW93" t="s">
        <v>60</v>
      </c>
      <c r="AX93" t="s">
        <v>71</v>
      </c>
      <c r="AY93" t="s">
        <v>77</v>
      </c>
      <c r="AZ93" t="s">
        <v>22</v>
      </c>
      <c r="BA93" t="s">
        <v>75</v>
      </c>
      <c r="BB93" t="s">
        <v>64</v>
      </c>
      <c r="BC93" t="s">
        <v>49</v>
      </c>
      <c r="BD93" t="s">
        <v>62</v>
      </c>
      <c r="BE93" t="s">
        <v>59</v>
      </c>
      <c r="BF93" t="s">
        <v>57</v>
      </c>
      <c r="BG93" t="s">
        <v>61</v>
      </c>
      <c r="BH93" t="s">
        <v>74</v>
      </c>
      <c r="BI93" t="s">
        <v>73</v>
      </c>
      <c r="BJ93" t="s">
        <v>68</v>
      </c>
      <c r="BK93" t="s">
        <v>23</v>
      </c>
      <c r="BL93" t="s">
        <v>26</v>
      </c>
      <c r="BM93" t="s">
        <v>27</v>
      </c>
      <c r="BN93" t="s">
        <v>34</v>
      </c>
      <c r="BO93" t="s">
        <v>31</v>
      </c>
      <c r="BP93" t="s">
        <v>28</v>
      </c>
      <c r="BQ93" t="s">
        <v>35</v>
      </c>
      <c r="BR93" t="s">
        <v>66</v>
      </c>
      <c r="BS93" t="s">
        <v>67</v>
      </c>
      <c r="BT93" t="s">
        <v>40</v>
      </c>
      <c r="BU93" t="s">
        <v>63</v>
      </c>
      <c r="BV93" t="s">
        <v>69</v>
      </c>
      <c r="BW93" t="s">
        <v>70</v>
      </c>
      <c r="BX93" t="s">
        <v>51</v>
      </c>
      <c r="BY93" t="s">
        <v>65</v>
      </c>
      <c r="BZ93" t="s">
        <v>50</v>
      </c>
      <c r="CA93" t="s">
        <v>45</v>
      </c>
      <c r="CB93" t="s">
        <v>53</v>
      </c>
      <c r="CC93" t="s">
        <v>37</v>
      </c>
    </row>
    <row r="94" spans="1:85" x14ac:dyDescent="0.25">
      <c r="A94" t="s">
        <v>17</v>
      </c>
      <c r="B94">
        <v>1</v>
      </c>
      <c r="C94" t="str">
        <f t="shared" si="26"/>
        <v>https://www.enil.no/othello!1</v>
      </c>
      <c r="D94" t="s">
        <v>17</v>
      </c>
      <c r="E94">
        <v>2</v>
      </c>
      <c r="F94" t="str">
        <f t="shared" si="27"/>
        <v>https://www.enil.no/othello!2</v>
      </c>
      <c r="G94">
        <v>41</v>
      </c>
      <c r="H94">
        <v>23</v>
      </c>
      <c r="I94" cm="1">
        <f t="array" aca="1" ref="I94" ca="1">MAX(ROW($C$1:INDIRECT("$C"&amp;(ROW()-1)))*($C94=$C$1:INDIRECT("$C"&amp;(ROW()-1))),ROW($F$1:INDIRECT("$F"&amp;(ROW()-1)))*($C94=$F$1:INDIRECT("$F"&amp;(ROW()-1))))</f>
        <v>93</v>
      </c>
      <c r="J94" cm="1">
        <f t="array" aca="1" ref="J94" ca="1">MAX(ROW($C$1:INDIRECT("$C"&amp;(ROW()-1)))*($F94=$C$1:INDIRECT("$C"&amp;(ROW()-1))),ROW($F$1:INDIRECT("$F"&amp;(ROW()-1)))*($F94=$F$1:INDIRECT("$F"&amp;(ROW()-1))))</f>
        <v>93</v>
      </c>
      <c r="K94" s="2" cm="1">
        <f t="array" aca="1" ref="K94" ca="1">IF($I94&gt;0,IF(INDEX($C:$C,$I94)=$C94,INDEX($S:$S,$I94),INDEX($T:$T,$I94)),1000)</f>
        <v>1118.06061101208</v>
      </c>
      <c r="L94" s="2" cm="1">
        <f t="array" aca="1" ref="L94" ca="1">IF($J94&gt;0,IF(INDEX($C:$C,$J94)=$F94,INDEX($S:$S,$J94),INDEX($T:$T,$J94)),1000)</f>
        <v>1185.4912994217318</v>
      </c>
      <c r="M94">
        <f t="shared" ca="1" si="18"/>
        <v>623.95249767479766</v>
      </c>
      <c r="N94">
        <f t="shared" ca="1" si="19"/>
        <v>919.873798239096</v>
      </c>
      <c r="O94">
        <f t="shared" ca="1" si="20"/>
        <v>0.40415978101049155</v>
      </c>
      <c r="P94">
        <f t="shared" ca="1" si="21"/>
        <v>0.59584021898950834</v>
      </c>
      <c r="Q94">
        <f t="shared" si="22"/>
        <v>1</v>
      </c>
      <c r="R94">
        <f t="shared" si="23"/>
        <v>0</v>
      </c>
      <c r="S94" s="2">
        <f t="shared" ca="1" si="24"/>
        <v>1137.1274980197443</v>
      </c>
      <c r="T94" s="2">
        <f t="shared" ca="1" si="25"/>
        <v>1166.4244124140675</v>
      </c>
      <c r="V94" t="s">
        <v>93</v>
      </c>
      <c r="W94" t="s">
        <v>30</v>
      </c>
      <c r="X94" t="s">
        <v>21</v>
      </c>
      <c r="Y94" t="s">
        <v>79</v>
      </c>
      <c r="Z94" t="s">
        <v>20</v>
      </c>
      <c r="AA94" t="s">
        <v>32</v>
      </c>
      <c r="AB94" t="s">
        <v>29</v>
      </c>
      <c r="AC94" t="s">
        <v>62</v>
      </c>
      <c r="AD94" t="s">
        <v>22</v>
      </c>
      <c r="AE94" t="s">
        <v>31</v>
      </c>
      <c r="AF94" t="s">
        <v>26</v>
      </c>
      <c r="AG94" t="s">
        <v>43</v>
      </c>
      <c r="AH94" t="s">
        <v>38</v>
      </c>
      <c r="AI94" t="s">
        <v>56</v>
      </c>
      <c r="AJ94" t="s">
        <v>72</v>
      </c>
      <c r="AK94" t="s">
        <v>48</v>
      </c>
      <c r="AL94" t="s">
        <v>34</v>
      </c>
      <c r="AM94" t="s">
        <v>74</v>
      </c>
      <c r="AN94" t="s">
        <v>42</v>
      </c>
      <c r="AO94" t="s">
        <v>23</v>
      </c>
      <c r="AP94" t="s">
        <v>77</v>
      </c>
      <c r="AQ94" t="s">
        <v>54</v>
      </c>
      <c r="AR94" t="s">
        <v>58</v>
      </c>
      <c r="AS94" t="s">
        <v>59</v>
      </c>
      <c r="AT94" t="s">
        <v>76</v>
      </c>
      <c r="AU94" t="s">
        <v>57</v>
      </c>
      <c r="AV94" t="s">
        <v>61</v>
      </c>
      <c r="AW94" t="s">
        <v>55</v>
      </c>
      <c r="AX94" t="s">
        <v>63</v>
      </c>
      <c r="AY94" t="s">
        <v>73</v>
      </c>
      <c r="AZ94" t="s">
        <v>60</v>
      </c>
      <c r="BA94" t="s">
        <v>27</v>
      </c>
      <c r="BB94" t="s">
        <v>78</v>
      </c>
      <c r="BC94" t="s">
        <v>37</v>
      </c>
      <c r="BD94" t="s">
        <v>75</v>
      </c>
      <c r="BE94" t="s">
        <v>36</v>
      </c>
      <c r="BF94" t="s">
        <v>25</v>
      </c>
      <c r="BG94" t="s">
        <v>44</v>
      </c>
      <c r="BH94" t="s">
        <v>49</v>
      </c>
      <c r="BI94" t="s">
        <v>53</v>
      </c>
      <c r="BJ94" t="s">
        <v>24</v>
      </c>
      <c r="BK94" t="s">
        <v>41</v>
      </c>
      <c r="BL94" t="s">
        <v>47</v>
      </c>
      <c r="BM94" t="s">
        <v>46</v>
      </c>
      <c r="BN94" t="s">
        <v>71</v>
      </c>
      <c r="BO94" t="s">
        <v>52</v>
      </c>
      <c r="BP94" t="s">
        <v>68</v>
      </c>
      <c r="BQ94" t="s">
        <v>50</v>
      </c>
      <c r="BR94" t="s">
        <v>28</v>
      </c>
      <c r="BS94" t="s">
        <v>35</v>
      </c>
      <c r="BT94" t="s">
        <v>51</v>
      </c>
      <c r="BU94" t="s">
        <v>66</v>
      </c>
      <c r="BV94" t="s">
        <v>45</v>
      </c>
      <c r="BW94" t="s">
        <v>67</v>
      </c>
      <c r="BX94" t="s">
        <v>65</v>
      </c>
      <c r="BY94" t="s">
        <v>64</v>
      </c>
      <c r="BZ94" t="s">
        <v>40</v>
      </c>
      <c r="CA94" t="s">
        <v>39</v>
      </c>
      <c r="CB94" t="s">
        <v>69</v>
      </c>
      <c r="CC94" t="s">
        <v>70</v>
      </c>
    </row>
    <row r="95" spans="1:85" x14ac:dyDescent="0.25">
      <c r="A95" t="s">
        <v>17</v>
      </c>
      <c r="B95">
        <v>1</v>
      </c>
      <c r="C95" t="str">
        <f t="shared" si="26"/>
        <v>https://www.enil.no/othello!1</v>
      </c>
      <c r="D95" t="s">
        <v>17</v>
      </c>
      <c r="E95">
        <v>2</v>
      </c>
      <c r="F95" t="str">
        <f t="shared" si="27"/>
        <v>https://www.enil.no/othello!2</v>
      </c>
      <c r="G95">
        <v>11</v>
      </c>
      <c r="H95">
        <v>53</v>
      </c>
      <c r="I95" cm="1">
        <f t="array" aca="1" ref="I95" ca="1">MAX(ROW($C$1:INDIRECT("$C"&amp;(ROW()-1)))*($C95=$C$1:INDIRECT("$C"&amp;(ROW()-1))),ROW($F$1:INDIRECT("$F"&amp;(ROW()-1)))*($C95=$F$1:INDIRECT("$F"&amp;(ROW()-1))))</f>
        <v>94</v>
      </c>
      <c r="J95" cm="1">
        <f t="array" aca="1" ref="J95" ca="1">MAX(ROW($C$1:INDIRECT("$C"&amp;(ROW()-1)))*($F95=$C$1:INDIRECT("$C"&amp;(ROW()-1))),ROW($F$1:INDIRECT("$F"&amp;(ROW()-1)))*($F95=$F$1:INDIRECT("$F"&amp;(ROW()-1))))</f>
        <v>94</v>
      </c>
      <c r="K95" s="2" cm="1">
        <f t="array" aca="1" ref="K95" ca="1">IF($I95&gt;0,IF(INDEX($C:$C,$I95)=$C95,INDEX($S:$S,$I95),INDEX($T:$T,$I95)),1000)</f>
        <v>1137.1274980197443</v>
      </c>
      <c r="L95" s="2" cm="1">
        <f t="array" aca="1" ref="L95" ca="1">IF($J95&gt;0,IF(INDEX($C:$C,$J95)=$F95,INDEX($S:$S,$J95),INDEX($T:$T,$J95)),1000)</f>
        <v>1166.4244124140675</v>
      </c>
      <c r="M95">
        <f t="shared" ca="1" si="18"/>
        <v>696.33583425119173</v>
      </c>
      <c r="N95">
        <f t="shared" ca="1" si="19"/>
        <v>824.25393858136647</v>
      </c>
      <c r="O95">
        <f t="shared" ca="1" si="20"/>
        <v>0.45793799661959828</v>
      </c>
      <c r="P95">
        <f t="shared" ca="1" si="21"/>
        <v>0.54206200338040178</v>
      </c>
      <c r="Q95">
        <f t="shared" si="22"/>
        <v>0</v>
      </c>
      <c r="R95">
        <f t="shared" si="23"/>
        <v>1</v>
      </c>
      <c r="S95" s="2">
        <f t="shared" ca="1" si="24"/>
        <v>1122.4734821279171</v>
      </c>
      <c r="T95" s="2">
        <f t="shared" ca="1" si="25"/>
        <v>1181.0784283058947</v>
      </c>
      <c r="V95" t="s">
        <v>110</v>
      </c>
      <c r="W95" t="s">
        <v>20</v>
      </c>
      <c r="X95" t="s">
        <v>43</v>
      </c>
      <c r="Y95" t="s">
        <v>42</v>
      </c>
      <c r="Z95" t="s">
        <v>24</v>
      </c>
      <c r="AA95" t="s">
        <v>33</v>
      </c>
      <c r="AB95" t="s">
        <v>78</v>
      </c>
      <c r="AC95" t="s">
        <v>22</v>
      </c>
      <c r="AD95" t="s">
        <v>29</v>
      </c>
      <c r="AE95" t="s">
        <v>79</v>
      </c>
      <c r="AF95" t="s">
        <v>32</v>
      </c>
      <c r="AG95" t="s">
        <v>30</v>
      </c>
      <c r="AH95" t="s">
        <v>49</v>
      </c>
      <c r="AI95" t="s">
        <v>23</v>
      </c>
      <c r="AJ95" t="s">
        <v>28</v>
      </c>
      <c r="AK95" t="s">
        <v>38</v>
      </c>
      <c r="AL95" t="s">
        <v>56</v>
      </c>
      <c r="AM95" t="s">
        <v>62</v>
      </c>
      <c r="AN95" t="s">
        <v>76</v>
      </c>
      <c r="AO95" t="s">
        <v>58</v>
      </c>
      <c r="AP95" t="s">
        <v>72</v>
      </c>
      <c r="AQ95" t="s">
        <v>54</v>
      </c>
      <c r="AR95" t="s">
        <v>55</v>
      </c>
      <c r="AS95" t="s">
        <v>26</v>
      </c>
      <c r="AT95" t="s">
        <v>61</v>
      </c>
      <c r="AU95" t="s">
        <v>57</v>
      </c>
      <c r="AV95" t="s">
        <v>27</v>
      </c>
      <c r="AW95" t="s">
        <v>60</v>
      </c>
      <c r="AX95" t="s">
        <v>31</v>
      </c>
      <c r="AY95" t="s">
        <v>77</v>
      </c>
      <c r="AZ95" t="s">
        <v>48</v>
      </c>
      <c r="BA95" t="s">
        <v>73</v>
      </c>
      <c r="BB95" t="s">
        <v>75</v>
      </c>
      <c r="BC95" t="s">
        <v>25</v>
      </c>
      <c r="BD95" t="s">
        <v>63</v>
      </c>
      <c r="BE95" t="s">
        <v>36</v>
      </c>
      <c r="BF95" t="s">
        <v>68</v>
      </c>
      <c r="BG95" t="s">
        <v>47</v>
      </c>
      <c r="BH95" t="s">
        <v>44</v>
      </c>
      <c r="BI95" t="s">
        <v>41</v>
      </c>
      <c r="BJ95" t="s">
        <v>64</v>
      </c>
      <c r="BK95" t="s">
        <v>46</v>
      </c>
      <c r="BL95" t="s">
        <v>59</v>
      </c>
      <c r="BM95" t="s">
        <v>69</v>
      </c>
      <c r="BN95" t="s">
        <v>67</v>
      </c>
      <c r="BO95" t="s">
        <v>39</v>
      </c>
      <c r="BP95" t="s">
        <v>52</v>
      </c>
      <c r="BQ95" t="s">
        <v>65</v>
      </c>
      <c r="BR95" t="s">
        <v>50</v>
      </c>
      <c r="BS95" t="s">
        <v>45</v>
      </c>
      <c r="BT95" t="s">
        <v>40</v>
      </c>
      <c r="BU95" t="s">
        <v>34</v>
      </c>
      <c r="BV95" t="s">
        <v>37</v>
      </c>
      <c r="BW95" t="s">
        <v>51</v>
      </c>
      <c r="BX95" t="s">
        <v>53</v>
      </c>
      <c r="BY95" t="s">
        <v>66</v>
      </c>
      <c r="BZ95" t="s">
        <v>71</v>
      </c>
      <c r="CA95" t="s">
        <v>35</v>
      </c>
      <c r="CB95" t="s">
        <v>70</v>
      </c>
      <c r="CC95" t="s">
        <v>74</v>
      </c>
    </row>
    <row r="96" spans="1:85" x14ac:dyDescent="0.25">
      <c r="A96" t="s">
        <v>17</v>
      </c>
      <c r="B96">
        <v>3</v>
      </c>
      <c r="C96" t="str">
        <f t="shared" si="26"/>
        <v>https://www.enil.no/othello!3</v>
      </c>
      <c r="D96" t="s">
        <v>17</v>
      </c>
      <c r="E96">
        <v>2</v>
      </c>
      <c r="F96" t="str">
        <f t="shared" si="27"/>
        <v>https://www.enil.no/othello!2</v>
      </c>
      <c r="G96">
        <v>39</v>
      </c>
      <c r="H96">
        <v>25</v>
      </c>
      <c r="I96" cm="1">
        <f t="array" aca="1" ref="I96" ca="1">MAX(ROW($C$1:INDIRECT("$C"&amp;(ROW()-1)))*($C96=$C$1:INDIRECT("$C"&amp;(ROW()-1))),ROW($F$1:INDIRECT("$F"&amp;(ROW()-1)))*($C96=$F$1:INDIRECT("$F"&amp;(ROW()-1))))</f>
        <v>0</v>
      </c>
      <c r="J96" cm="1">
        <f t="array" aca="1" ref="J96" ca="1">MAX(ROW($C$1:INDIRECT("$C"&amp;(ROW()-1)))*($F96=$C$1:INDIRECT("$C"&amp;(ROW()-1))),ROW($F$1:INDIRECT("$F"&amp;(ROW()-1)))*($F96=$F$1:INDIRECT("$F"&amp;(ROW()-1))))</f>
        <v>95</v>
      </c>
      <c r="K96" s="2" cm="1">
        <f t="array" aca="1" ref="K96" ca="1">IF($I96&gt;0,IF(INDEX($C:$C,$I96)=$C96,INDEX($S:$S,$I96),INDEX($T:$T,$I96)),1000)</f>
        <v>1000</v>
      </c>
      <c r="L96" s="2" cm="1">
        <f t="array" aca="1" ref="L96" ca="1">IF($J96&gt;0,IF(INDEX($C:$C,$J96)=$F96,INDEX($S:$S,$J96),INDEX($T:$T,$J96)),1000)</f>
        <v>1181.0784283058947</v>
      </c>
      <c r="M96">
        <f t="shared" ca="1" si="18"/>
        <v>316.22776601683825</v>
      </c>
      <c r="N96">
        <f t="shared" ca="1" si="19"/>
        <v>896.80097296308361</v>
      </c>
      <c r="O96">
        <f t="shared" ca="1" si="20"/>
        <v>0.26069272380369585</v>
      </c>
      <c r="P96">
        <f t="shared" ca="1" si="21"/>
        <v>0.7393072761963041</v>
      </c>
      <c r="Q96">
        <f t="shared" si="22"/>
        <v>1</v>
      </c>
      <c r="R96">
        <f t="shared" si="23"/>
        <v>0</v>
      </c>
      <c r="S96" s="2">
        <f t="shared" ca="1" si="24"/>
        <v>1023.6578328382817</v>
      </c>
      <c r="T96" s="2">
        <f t="shared" ca="1" si="25"/>
        <v>1157.4205954676129</v>
      </c>
      <c r="V96" t="s">
        <v>93</v>
      </c>
      <c r="W96" t="s">
        <v>30</v>
      </c>
      <c r="X96" t="s">
        <v>21</v>
      </c>
      <c r="Y96" t="s">
        <v>79</v>
      </c>
      <c r="Z96" t="s">
        <v>20</v>
      </c>
      <c r="AA96" t="s">
        <v>46</v>
      </c>
      <c r="AB96" t="s">
        <v>26</v>
      </c>
      <c r="AC96" t="s">
        <v>23</v>
      </c>
      <c r="AD96" t="s">
        <v>24</v>
      </c>
      <c r="AE96" t="s">
        <v>27</v>
      </c>
      <c r="AF96" t="s">
        <v>22</v>
      </c>
      <c r="AG96" t="s">
        <v>29</v>
      </c>
      <c r="AH96" t="s">
        <v>32</v>
      </c>
      <c r="AI96" t="s">
        <v>41</v>
      </c>
      <c r="AJ96" t="s">
        <v>35</v>
      </c>
      <c r="AK96" t="s">
        <v>28</v>
      </c>
      <c r="AL96" t="s">
        <v>78</v>
      </c>
      <c r="AM96" t="s">
        <v>42</v>
      </c>
      <c r="AN96" t="s">
        <v>44</v>
      </c>
      <c r="AO96" t="s">
        <v>25</v>
      </c>
      <c r="AP96" t="s">
        <v>39</v>
      </c>
      <c r="AQ96" t="s">
        <v>49</v>
      </c>
      <c r="AR96" t="s">
        <v>36</v>
      </c>
      <c r="AS96" t="s">
        <v>53</v>
      </c>
      <c r="AT96" t="s">
        <v>47</v>
      </c>
      <c r="AU96" t="s">
        <v>54</v>
      </c>
      <c r="AV96" t="s">
        <v>55</v>
      </c>
      <c r="AW96" t="s">
        <v>57</v>
      </c>
      <c r="AX96" t="s">
        <v>34</v>
      </c>
      <c r="AY96" t="s">
        <v>37</v>
      </c>
      <c r="AZ96" t="s">
        <v>38</v>
      </c>
      <c r="BA96" t="s">
        <v>31</v>
      </c>
      <c r="BB96" t="s">
        <v>77</v>
      </c>
      <c r="BC96" t="s">
        <v>43</v>
      </c>
      <c r="BD96" t="s">
        <v>56</v>
      </c>
      <c r="BE96" t="s">
        <v>59</v>
      </c>
      <c r="BF96" t="s">
        <v>76</v>
      </c>
      <c r="BG96" t="s">
        <v>62</v>
      </c>
      <c r="BH96" t="s">
        <v>58</v>
      </c>
      <c r="BI96" t="s">
        <v>72</v>
      </c>
      <c r="BJ96" t="s">
        <v>61</v>
      </c>
      <c r="BK96" t="s">
        <v>60</v>
      </c>
      <c r="BL96" t="s">
        <v>71</v>
      </c>
      <c r="BM96" t="s">
        <v>74</v>
      </c>
      <c r="BN96" t="s">
        <v>75</v>
      </c>
      <c r="BO96" t="s">
        <v>68</v>
      </c>
      <c r="BP96" t="s">
        <v>48</v>
      </c>
      <c r="BQ96" t="s">
        <v>67</v>
      </c>
      <c r="BR96" t="s">
        <v>65</v>
      </c>
      <c r="BS96" t="s">
        <v>73</v>
      </c>
      <c r="BT96" t="s">
        <v>63</v>
      </c>
      <c r="BU96" t="s">
        <v>69</v>
      </c>
      <c r="BV96" t="s">
        <v>50</v>
      </c>
      <c r="BW96" t="s">
        <v>64</v>
      </c>
      <c r="BX96" t="s">
        <v>40</v>
      </c>
      <c r="BY96" t="s">
        <v>45</v>
      </c>
      <c r="BZ96" t="s">
        <v>52</v>
      </c>
      <c r="CA96" t="s">
        <v>70</v>
      </c>
      <c r="CB96" t="s">
        <v>66</v>
      </c>
      <c r="CC96" t="s">
        <v>51</v>
      </c>
    </row>
    <row r="97" spans="1:85" x14ac:dyDescent="0.25">
      <c r="A97" t="s">
        <v>17</v>
      </c>
      <c r="B97">
        <v>3</v>
      </c>
      <c r="C97" t="str">
        <f t="shared" si="26"/>
        <v>https://www.enil.no/othello!3</v>
      </c>
      <c r="D97" t="s">
        <v>17</v>
      </c>
      <c r="E97">
        <v>2</v>
      </c>
      <c r="F97" t="str">
        <f t="shared" si="27"/>
        <v>https://www.enil.no/othello!2</v>
      </c>
      <c r="G97">
        <v>57</v>
      </c>
      <c r="H97">
        <v>7</v>
      </c>
      <c r="I97" cm="1">
        <f t="array" aca="1" ref="I97" ca="1">MAX(ROW($C$1:INDIRECT("$C"&amp;(ROW()-1)))*($C97=$C$1:INDIRECT("$C"&amp;(ROW()-1))),ROW($F$1:INDIRECT("$F"&amp;(ROW()-1)))*($C97=$F$1:INDIRECT("$F"&amp;(ROW()-1))))</f>
        <v>96</v>
      </c>
      <c r="J97" cm="1">
        <f t="array" aca="1" ref="J97" ca="1">MAX(ROW($C$1:INDIRECT("$C"&amp;(ROW()-1)))*($F97=$C$1:INDIRECT("$C"&amp;(ROW()-1))),ROW($F$1:INDIRECT("$F"&amp;(ROW()-1)))*($F97=$F$1:INDIRECT("$F"&amp;(ROW()-1))))</f>
        <v>96</v>
      </c>
      <c r="K97" s="2" cm="1">
        <f t="array" aca="1" ref="K97" ca="1">IF($I97&gt;0,IF(INDEX($C:$C,$I97)=$C97,INDEX($S:$S,$I97),INDEX($T:$T,$I97)),1000)</f>
        <v>1023.6578328382817</v>
      </c>
      <c r="L97" s="2" cm="1">
        <f t="array" aca="1" ref="L97" ca="1">IF($J97&gt;0,IF(INDEX($C:$C,$J97)=$F97,INDEX($S:$S,$J97),INDEX($T:$T,$J97)),1000)</f>
        <v>1157.4205954676129</v>
      </c>
      <c r="M97">
        <f t="shared" ca="1" si="18"/>
        <v>362.36361374333222</v>
      </c>
      <c r="N97">
        <f t="shared" ca="1" si="19"/>
        <v>782.62098479544488</v>
      </c>
      <c r="O97">
        <f t="shared" ca="1" si="20"/>
        <v>0.3164790288059583</v>
      </c>
      <c r="P97">
        <f t="shared" ca="1" si="21"/>
        <v>0.68352097119404165</v>
      </c>
      <c r="Q97">
        <f t="shared" si="22"/>
        <v>1</v>
      </c>
      <c r="R97">
        <f t="shared" si="23"/>
        <v>0</v>
      </c>
      <c r="S97" s="2">
        <f t="shared" ca="1" si="24"/>
        <v>1045.5305039164909</v>
      </c>
      <c r="T97" s="2">
        <f t="shared" ca="1" si="25"/>
        <v>1135.5479243894035</v>
      </c>
      <c r="V97" t="s">
        <v>92</v>
      </c>
      <c r="W97" t="s">
        <v>38</v>
      </c>
      <c r="X97" t="s">
        <v>33</v>
      </c>
      <c r="Y97" t="s">
        <v>30</v>
      </c>
      <c r="Z97" t="s">
        <v>76</v>
      </c>
      <c r="AA97" t="s">
        <v>56</v>
      </c>
      <c r="AB97" t="s">
        <v>54</v>
      </c>
      <c r="AC97" t="s">
        <v>29</v>
      </c>
      <c r="AD97" t="s">
        <v>22</v>
      </c>
      <c r="AE97" t="s">
        <v>79</v>
      </c>
      <c r="AF97" t="s">
        <v>55</v>
      </c>
      <c r="AG97" t="s">
        <v>72</v>
      </c>
      <c r="AH97" t="s">
        <v>59</v>
      </c>
      <c r="AI97" t="s">
        <v>75</v>
      </c>
      <c r="AJ97" t="s">
        <v>20</v>
      </c>
      <c r="AK97" t="s">
        <v>58</v>
      </c>
      <c r="AL97" t="s">
        <v>57</v>
      </c>
      <c r="AM97" t="s">
        <v>61</v>
      </c>
      <c r="AN97" t="s">
        <v>32</v>
      </c>
      <c r="AO97" t="s">
        <v>63</v>
      </c>
      <c r="AP97" t="s">
        <v>21</v>
      </c>
      <c r="AQ97" t="s">
        <v>60</v>
      </c>
      <c r="AR97" t="s">
        <v>74</v>
      </c>
      <c r="AS97" t="s">
        <v>48</v>
      </c>
      <c r="AT97" t="s">
        <v>73</v>
      </c>
      <c r="AU97" t="s">
        <v>77</v>
      </c>
      <c r="AV97" t="s">
        <v>42</v>
      </c>
      <c r="AW97" t="s">
        <v>25</v>
      </c>
      <c r="AX97" t="s">
        <v>36</v>
      </c>
      <c r="AY97" t="s">
        <v>24</v>
      </c>
      <c r="AZ97" t="s">
        <v>78</v>
      </c>
      <c r="BA97" t="s">
        <v>39</v>
      </c>
      <c r="BB97" t="s">
        <v>47</v>
      </c>
      <c r="BC97" t="s">
        <v>44</v>
      </c>
      <c r="BD97" t="s">
        <v>46</v>
      </c>
      <c r="BE97" t="s">
        <v>49</v>
      </c>
      <c r="BF97" t="s">
        <v>71</v>
      </c>
      <c r="BG97" t="s">
        <v>23</v>
      </c>
      <c r="BH97" t="s">
        <v>41</v>
      </c>
      <c r="BI97" t="s">
        <v>52</v>
      </c>
      <c r="BJ97" t="s">
        <v>70</v>
      </c>
      <c r="BK97" t="s">
        <v>64</v>
      </c>
      <c r="BL97" t="s">
        <v>26</v>
      </c>
      <c r="BM97" t="s">
        <v>34</v>
      </c>
      <c r="BN97" t="s">
        <v>28</v>
      </c>
      <c r="BO97" t="s">
        <v>27</v>
      </c>
      <c r="BP97" t="s">
        <v>37</v>
      </c>
      <c r="BQ97" t="s">
        <v>31</v>
      </c>
      <c r="BR97" t="s">
        <v>62</v>
      </c>
      <c r="BS97" t="s">
        <v>40</v>
      </c>
      <c r="BT97" t="s">
        <v>45</v>
      </c>
      <c r="BU97" t="s">
        <v>68</v>
      </c>
      <c r="BV97" t="s">
        <v>65</v>
      </c>
      <c r="BW97" t="s">
        <v>66</v>
      </c>
      <c r="BX97" t="s">
        <v>35</v>
      </c>
      <c r="BY97" t="s">
        <v>50</v>
      </c>
      <c r="BZ97" t="s">
        <v>69</v>
      </c>
      <c r="CA97" t="s">
        <v>87</v>
      </c>
      <c r="CB97" t="s">
        <v>51</v>
      </c>
      <c r="CC97" t="s">
        <v>87</v>
      </c>
      <c r="CD97" t="s">
        <v>53</v>
      </c>
      <c r="CE97" t="s">
        <v>87</v>
      </c>
      <c r="CF97" t="s">
        <v>67</v>
      </c>
    </row>
    <row r="98" spans="1:85" x14ac:dyDescent="0.25">
      <c r="A98" t="s">
        <v>17</v>
      </c>
      <c r="B98">
        <v>2</v>
      </c>
      <c r="C98" t="str">
        <f t="shared" si="26"/>
        <v>https://www.enil.no/othello!2</v>
      </c>
      <c r="D98" t="s">
        <v>17</v>
      </c>
      <c r="E98">
        <v>3</v>
      </c>
      <c r="F98" t="str">
        <f t="shared" si="27"/>
        <v>https://www.enil.no/othello!3</v>
      </c>
      <c r="G98">
        <v>2</v>
      </c>
      <c r="H98">
        <v>62</v>
      </c>
      <c r="I98" cm="1">
        <f t="array" aca="1" ref="I98" ca="1">MAX(ROW($C$1:INDIRECT("$C"&amp;(ROW()-1)))*($C98=$C$1:INDIRECT("$C"&amp;(ROW()-1))),ROW($F$1:INDIRECT("$F"&amp;(ROW()-1)))*($C98=$F$1:INDIRECT("$F"&amp;(ROW()-1))))</f>
        <v>97</v>
      </c>
      <c r="J98" cm="1">
        <f t="array" aca="1" ref="J98" ca="1">MAX(ROW($C$1:INDIRECT("$C"&amp;(ROW()-1)))*($F98=$C$1:INDIRECT("$C"&amp;(ROW()-1))),ROW($F$1:INDIRECT("$F"&amp;(ROW()-1)))*($F98=$F$1:INDIRECT("$F"&amp;(ROW()-1))))</f>
        <v>97</v>
      </c>
      <c r="K98" s="2" cm="1">
        <f t="array" aca="1" ref="K98" ca="1">IF($I98&gt;0,IF(INDEX($C:$C,$I98)=$C98,INDEX($S:$S,$I98),INDEX($T:$T,$I98)),1000)</f>
        <v>1135.5479243894035</v>
      </c>
      <c r="L98" s="2" cm="1">
        <f t="array" aca="1" ref="L98" ca="1">IF($J98&gt;0,IF(INDEX($C:$C,$J98)=$F98,INDEX($S:$S,$J98),INDEX($T:$T,$J98)),1000)</f>
        <v>1045.5305039164909</v>
      </c>
      <c r="M98">
        <f t="shared" ref="M98:M161" ca="1" si="28">10^($K98/400)</f>
        <v>690.03292075923343</v>
      </c>
      <c r="N98">
        <f t="shared" ref="N98:N161" ca="1" si="29">10^($L98/400)</f>
        <v>410.98527289076054</v>
      </c>
      <c r="O98">
        <f t="shared" ref="O98:O161" ca="1" si="30">$M98/($M98+$N98)</f>
        <v>0.62672254167907981</v>
      </c>
      <c r="P98">
        <f t="shared" ref="P98:P161" ca="1" si="31">$N98/($M98+$N98)</f>
        <v>0.3732774583209203</v>
      </c>
      <c r="Q98">
        <f t="shared" ref="Q98:Q161" si="32">IF($G98&gt;$H98,1,IF($G98&lt;$H98,0,0.5))</f>
        <v>0</v>
      </c>
      <c r="R98">
        <f t="shared" ref="R98:R161" si="33">IF($G98&lt;$H98,1,IF($G98&gt;$H98,0,0.5))</f>
        <v>1</v>
      </c>
      <c r="S98" s="2">
        <f t="shared" ref="S98:S161" ca="1" si="34">$K98+32*($Q98-$O98)</f>
        <v>1115.492803055673</v>
      </c>
      <c r="T98" s="2">
        <f t="shared" ref="T98:T161" ca="1" si="35">$L98+32*($R98-$P98)</f>
        <v>1065.5856252502215</v>
      </c>
      <c r="V98" t="s">
        <v>86</v>
      </c>
      <c r="W98" t="s">
        <v>20</v>
      </c>
      <c r="X98" t="s">
        <v>79</v>
      </c>
      <c r="Y98" t="s">
        <v>22</v>
      </c>
      <c r="Z98" t="s">
        <v>33</v>
      </c>
      <c r="AA98" t="s">
        <v>42</v>
      </c>
      <c r="AB98" t="s">
        <v>26</v>
      </c>
      <c r="AC98" t="s">
        <v>31</v>
      </c>
      <c r="AD98" t="s">
        <v>29</v>
      </c>
      <c r="AE98" t="s">
        <v>27</v>
      </c>
      <c r="AF98" t="s">
        <v>34</v>
      </c>
      <c r="AG98" t="s">
        <v>37</v>
      </c>
      <c r="AH98" t="s">
        <v>24</v>
      </c>
      <c r="AI98" t="s">
        <v>46</v>
      </c>
      <c r="AJ98" t="s">
        <v>23</v>
      </c>
      <c r="AK98" t="s">
        <v>28</v>
      </c>
      <c r="AL98" t="s">
        <v>25</v>
      </c>
      <c r="AM98" t="s">
        <v>41</v>
      </c>
      <c r="AN98" t="s">
        <v>44</v>
      </c>
      <c r="AO98" t="s">
        <v>47</v>
      </c>
      <c r="AP98" t="s">
        <v>40</v>
      </c>
      <c r="AQ98" t="s">
        <v>54</v>
      </c>
      <c r="AR98" t="s">
        <v>32</v>
      </c>
      <c r="AS98" t="s">
        <v>52</v>
      </c>
      <c r="AT98" t="s">
        <v>58</v>
      </c>
      <c r="AU98" t="s">
        <v>39</v>
      </c>
      <c r="AV98" t="s">
        <v>36</v>
      </c>
      <c r="AW98" t="s">
        <v>77</v>
      </c>
      <c r="AX98" t="s">
        <v>64</v>
      </c>
      <c r="AY98" t="s">
        <v>65</v>
      </c>
      <c r="AZ98" t="s">
        <v>75</v>
      </c>
      <c r="BA98" t="s">
        <v>45</v>
      </c>
      <c r="BB98" t="s">
        <v>87</v>
      </c>
      <c r="BC98" t="s">
        <v>67</v>
      </c>
      <c r="BD98" t="s">
        <v>87</v>
      </c>
      <c r="BE98" t="s">
        <v>78</v>
      </c>
      <c r="BF98" t="s">
        <v>87</v>
      </c>
      <c r="BG98" t="s">
        <v>30</v>
      </c>
      <c r="BH98" t="s">
        <v>76</v>
      </c>
      <c r="BI98" t="s">
        <v>49</v>
      </c>
      <c r="BJ98" t="s">
        <v>35</v>
      </c>
      <c r="BK98" t="s">
        <v>53</v>
      </c>
      <c r="BL98" t="s">
        <v>50</v>
      </c>
      <c r="BM98" t="s">
        <v>43</v>
      </c>
      <c r="BN98" t="s">
        <v>72</v>
      </c>
      <c r="BO98" t="s">
        <v>51</v>
      </c>
      <c r="BP98" t="s">
        <v>55</v>
      </c>
      <c r="BQ98" t="s">
        <v>68</v>
      </c>
      <c r="BR98" t="s">
        <v>60</v>
      </c>
      <c r="BS98" t="s">
        <v>61</v>
      </c>
      <c r="BT98" t="s">
        <v>57</v>
      </c>
      <c r="BU98" t="s">
        <v>62</v>
      </c>
      <c r="BV98" t="s">
        <v>48</v>
      </c>
      <c r="BW98" t="s">
        <v>56</v>
      </c>
      <c r="BX98" t="s">
        <v>38</v>
      </c>
      <c r="BY98" t="s">
        <v>71</v>
      </c>
      <c r="BZ98" t="s">
        <v>66</v>
      </c>
      <c r="CA98" t="s">
        <v>74</v>
      </c>
      <c r="CB98" t="s">
        <v>70</v>
      </c>
      <c r="CC98" t="s">
        <v>69</v>
      </c>
      <c r="CD98" t="s">
        <v>63</v>
      </c>
      <c r="CE98" t="s">
        <v>73</v>
      </c>
      <c r="CF98" t="s">
        <v>87</v>
      </c>
      <c r="CG98" t="s">
        <v>59</v>
      </c>
    </row>
    <row r="99" spans="1:85" x14ac:dyDescent="0.25">
      <c r="A99" t="s">
        <v>17</v>
      </c>
      <c r="B99">
        <v>2</v>
      </c>
      <c r="C99" t="str">
        <f t="shared" si="26"/>
        <v>https://www.enil.no/othello!2</v>
      </c>
      <c r="D99" t="s">
        <v>17</v>
      </c>
      <c r="E99">
        <v>3</v>
      </c>
      <c r="F99" t="str">
        <f t="shared" si="27"/>
        <v>https://www.enil.no/othello!3</v>
      </c>
      <c r="G99">
        <v>14</v>
      </c>
      <c r="H99">
        <v>50</v>
      </c>
      <c r="I99" cm="1">
        <f t="array" aca="1" ref="I99" ca="1">MAX(ROW($C$1:INDIRECT("$C"&amp;(ROW()-1)))*($C99=$C$1:INDIRECT("$C"&amp;(ROW()-1))),ROW($F$1:INDIRECT("$F"&amp;(ROW()-1)))*($C99=$F$1:INDIRECT("$F"&amp;(ROW()-1))))</f>
        <v>98</v>
      </c>
      <c r="J99" cm="1">
        <f t="array" aca="1" ref="J99" ca="1">MAX(ROW($C$1:INDIRECT("$C"&amp;(ROW()-1)))*($F99=$C$1:INDIRECT("$C"&amp;(ROW()-1))),ROW($F$1:INDIRECT("$F"&amp;(ROW()-1)))*($F99=$F$1:INDIRECT("$F"&amp;(ROW()-1))))</f>
        <v>98</v>
      </c>
      <c r="K99" s="2" cm="1">
        <f t="array" aca="1" ref="K99" ca="1">IF($I99&gt;0,IF(INDEX($C:$C,$I99)=$C99,INDEX($S:$S,$I99),INDEX($T:$T,$I99)),1000)</f>
        <v>1115.492803055673</v>
      </c>
      <c r="L99" s="2" cm="1">
        <f t="array" aca="1" ref="L99" ca="1">IF($J99&gt;0,IF(INDEX($C:$C,$J99)=$F99,INDEX($S:$S,$J99),INDEX($T:$T,$J99)),1000)</f>
        <v>1065.5856252502215</v>
      </c>
      <c r="M99">
        <f t="shared" ca="1" si="28"/>
        <v>614.79737940884183</v>
      </c>
      <c r="N99">
        <f t="shared" ca="1" si="29"/>
        <v>461.27940316618088</v>
      </c>
      <c r="O99">
        <f t="shared" ca="1" si="30"/>
        <v>0.57133225933715281</v>
      </c>
      <c r="P99">
        <f t="shared" ca="1" si="31"/>
        <v>0.42866774066284724</v>
      </c>
      <c r="Q99">
        <f t="shared" si="32"/>
        <v>0</v>
      </c>
      <c r="R99">
        <f t="shared" si="33"/>
        <v>1</v>
      </c>
      <c r="S99" s="2">
        <f t="shared" ca="1" si="34"/>
        <v>1097.2101707568841</v>
      </c>
      <c r="T99" s="2">
        <f t="shared" ca="1" si="35"/>
        <v>1083.8682575490104</v>
      </c>
      <c r="V99" t="s">
        <v>89</v>
      </c>
      <c r="W99" t="s">
        <v>20</v>
      </c>
      <c r="X99" t="s">
        <v>46</v>
      </c>
      <c r="Y99" t="s">
        <v>22</v>
      </c>
      <c r="Z99" t="s">
        <v>32</v>
      </c>
      <c r="AA99" t="s">
        <v>23</v>
      </c>
      <c r="AB99" t="s">
        <v>27</v>
      </c>
      <c r="AC99" t="s">
        <v>42</v>
      </c>
      <c r="AD99" t="s">
        <v>33</v>
      </c>
      <c r="AE99" t="s">
        <v>29</v>
      </c>
      <c r="AF99" t="s">
        <v>43</v>
      </c>
      <c r="AG99" t="s">
        <v>30</v>
      </c>
      <c r="AH99" t="s">
        <v>54</v>
      </c>
      <c r="AI99" t="s">
        <v>28</v>
      </c>
      <c r="AJ99" t="s">
        <v>38</v>
      </c>
      <c r="AK99" t="s">
        <v>56</v>
      </c>
      <c r="AL99" t="s">
        <v>49</v>
      </c>
      <c r="AM99" t="s">
        <v>21</v>
      </c>
      <c r="AN99" t="s">
        <v>26</v>
      </c>
      <c r="AO99" t="s">
        <v>34</v>
      </c>
      <c r="AP99" t="s">
        <v>31</v>
      </c>
      <c r="AQ99" t="s">
        <v>37</v>
      </c>
      <c r="AR99" t="s">
        <v>24</v>
      </c>
      <c r="AS99" t="s">
        <v>25</v>
      </c>
      <c r="AT99" t="s">
        <v>39</v>
      </c>
      <c r="AU99" t="s">
        <v>44</v>
      </c>
      <c r="AV99" t="s">
        <v>47</v>
      </c>
      <c r="AW99" t="s">
        <v>52</v>
      </c>
      <c r="AX99" t="s">
        <v>57</v>
      </c>
      <c r="AY99" t="s">
        <v>59</v>
      </c>
      <c r="AZ99" t="s">
        <v>58</v>
      </c>
      <c r="BA99" t="s">
        <v>61</v>
      </c>
      <c r="BB99" t="s">
        <v>55</v>
      </c>
      <c r="BC99" t="s">
        <v>60</v>
      </c>
      <c r="BD99" t="s">
        <v>50</v>
      </c>
      <c r="BE99" t="s">
        <v>62</v>
      </c>
      <c r="BF99" t="s">
        <v>72</v>
      </c>
      <c r="BG99" t="s">
        <v>36</v>
      </c>
      <c r="BH99" t="s">
        <v>64</v>
      </c>
      <c r="BI99" t="s">
        <v>78</v>
      </c>
      <c r="BJ99" t="s">
        <v>77</v>
      </c>
      <c r="BK99" t="s">
        <v>76</v>
      </c>
      <c r="BL99" t="s">
        <v>67</v>
      </c>
      <c r="BM99" t="s">
        <v>73</v>
      </c>
      <c r="BN99" t="s">
        <v>41</v>
      </c>
      <c r="BO99" t="s">
        <v>65</v>
      </c>
      <c r="BP99" t="s">
        <v>74</v>
      </c>
      <c r="BQ99" t="s">
        <v>71</v>
      </c>
      <c r="BR99" t="s">
        <v>70</v>
      </c>
      <c r="BS99" t="s">
        <v>75</v>
      </c>
      <c r="BT99" t="s">
        <v>68</v>
      </c>
      <c r="BU99" t="s">
        <v>51</v>
      </c>
      <c r="BV99" t="s">
        <v>48</v>
      </c>
      <c r="BW99" t="s">
        <v>69</v>
      </c>
      <c r="BX99" t="s">
        <v>66</v>
      </c>
      <c r="BY99" t="s">
        <v>63</v>
      </c>
      <c r="BZ99" t="s">
        <v>53</v>
      </c>
      <c r="CA99" t="s">
        <v>35</v>
      </c>
      <c r="CB99" t="s">
        <v>40</v>
      </c>
      <c r="CC99" t="s">
        <v>45</v>
      </c>
    </row>
    <row r="100" spans="1:85" x14ac:dyDescent="0.25">
      <c r="A100" t="s">
        <v>17</v>
      </c>
      <c r="B100">
        <v>1</v>
      </c>
      <c r="C100" t="str">
        <f t="shared" si="26"/>
        <v>https://www.enil.no/othello!1</v>
      </c>
      <c r="D100" t="s">
        <v>17</v>
      </c>
      <c r="E100">
        <v>3</v>
      </c>
      <c r="F100" t="str">
        <f t="shared" si="27"/>
        <v>https://www.enil.no/othello!3</v>
      </c>
      <c r="G100">
        <v>26</v>
      </c>
      <c r="H100">
        <v>38</v>
      </c>
      <c r="I100" cm="1">
        <f t="array" aca="1" ref="I100" ca="1">MAX(ROW($C$1:INDIRECT("$C"&amp;(ROW()-1)))*($C100=$C$1:INDIRECT("$C"&amp;(ROW()-1))),ROW($F$1:INDIRECT("$F"&amp;(ROW()-1)))*($C100=$F$1:INDIRECT("$F"&amp;(ROW()-1))))</f>
        <v>95</v>
      </c>
      <c r="J100" cm="1">
        <f t="array" aca="1" ref="J100" ca="1">MAX(ROW($C$1:INDIRECT("$C"&amp;(ROW()-1)))*($F100=$C$1:INDIRECT("$C"&amp;(ROW()-1))),ROW($F$1:INDIRECT("$F"&amp;(ROW()-1)))*($F100=$F$1:INDIRECT("$F"&amp;(ROW()-1))))</f>
        <v>99</v>
      </c>
      <c r="K100" s="2" cm="1">
        <f t="array" aca="1" ref="K100" ca="1">IF($I100&gt;0,IF(INDEX($C:$C,$I100)=$C100,INDEX($S:$S,$I100),INDEX($T:$T,$I100)),1000)</f>
        <v>1122.4734821279171</v>
      </c>
      <c r="L100" s="2" cm="1">
        <f t="array" aca="1" ref="L100" ca="1">IF($J100&gt;0,IF(INDEX($C:$C,$J100)=$F100,INDEX($S:$S,$J100),INDEX($T:$T,$J100)),1000)</f>
        <v>1083.8682575490104</v>
      </c>
      <c r="M100">
        <f t="shared" ca="1" si="28"/>
        <v>640.00549872341912</v>
      </c>
      <c r="N100">
        <f t="shared" ca="1" si="29"/>
        <v>512.47259248497187</v>
      </c>
      <c r="O100">
        <f t="shared" ca="1" si="30"/>
        <v>0.55532986145737784</v>
      </c>
      <c r="P100">
        <f t="shared" ca="1" si="31"/>
        <v>0.44467013854262205</v>
      </c>
      <c r="Q100">
        <f t="shared" si="32"/>
        <v>0</v>
      </c>
      <c r="R100">
        <f t="shared" si="33"/>
        <v>1</v>
      </c>
      <c r="S100" s="2">
        <f t="shared" ca="1" si="34"/>
        <v>1104.7029265612809</v>
      </c>
      <c r="T100" s="2">
        <f t="shared" ca="1" si="35"/>
        <v>1101.6388131156466</v>
      </c>
      <c r="V100" t="s">
        <v>19</v>
      </c>
      <c r="W100" t="s">
        <v>22</v>
      </c>
      <c r="X100" t="s">
        <v>38</v>
      </c>
      <c r="Y100" t="s">
        <v>21</v>
      </c>
      <c r="Z100" t="s">
        <v>25</v>
      </c>
      <c r="AA100" t="s">
        <v>20</v>
      </c>
      <c r="AB100" t="s">
        <v>26</v>
      </c>
      <c r="AC100" t="s">
        <v>31</v>
      </c>
      <c r="AD100" t="s">
        <v>24</v>
      </c>
      <c r="AE100" t="s">
        <v>34</v>
      </c>
      <c r="AF100" t="s">
        <v>27</v>
      </c>
      <c r="AG100" t="s">
        <v>28</v>
      </c>
      <c r="AH100" t="s">
        <v>33</v>
      </c>
      <c r="AI100" t="s">
        <v>23</v>
      </c>
      <c r="AJ100" t="s">
        <v>35</v>
      </c>
      <c r="AK100" t="s">
        <v>49</v>
      </c>
      <c r="AL100" t="s">
        <v>37</v>
      </c>
      <c r="AM100" t="s">
        <v>42</v>
      </c>
      <c r="AN100" t="s">
        <v>29</v>
      </c>
      <c r="AO100" t="s">
        <v>43</v>
      </c>
      <c r="AP100" t="s">
        <v>78</v>
      </c>
      <c r="AQ100" t="s">
        <v>30</v>
      </c>
      <c r="AR100" t="s">
        <v>77</v>
      </c>
      <c r="AS100" t="s">
        <v>76</v>
      </c>
      <c r="AT100" t="s">
        <v>75</v>
      </c>
      <c r="AU100" t="s">
        <v>46</v>
      </c>
      <c r="AV100" t="s">
        <v>72</v>
      </c>
      <c r="AW100" t="s">
        <v>48</v>
      </c>
      <c r="AX100" t="s">
        <v>44</v>
      </c>
      <c r="AY100" t="s">
        <v>52</v>
      </c>
      <c r="AZ100" t="s">
        <v>71</v>
      </c>
      <c r="BA100" t="s">
        <v>74</v>
      </c>
      <c r="BB100" t="s">
        <v>53</v>
      </c>
      <c r="BC100" t="s">
        <v>32</v>
      </c>
      <c r="BD100" t="s">
        <v>54</v>
      </c>
      <c r="BE100" t="s">
        <v>39</v>
      </c>
      <c r="BF100" t="s">
        <v>41</v>
      </c>
      <c r="BG100" t="s">
        <v>47</v>
      </c>
      <c r="BH100" t="s">
        <v>36</v>
      </c>
      <c r="BI100" t="s">
        <v>64</v>
      </c>
      <c r="BJ100" t="s">
        <v>40</v>
      </c>
      <c r="BK100" t="s">
        <v>56</v>
      </c>
      <c r="BL100" t="s">
        <v>66</v>
      </c>
      <c r="BM100" t="s">
        <v>62</v>
      </c>
      <c r="BN100" t="s">
        <v>57</v>
      </c>
      <c r="BO100" t="s">
        <v>58</v>
      </c>
      <c r="BP100" t="s">
        <v>55</v>
      </c>
      <c r="BQ100" t="s">
        <v>60</v>
      </c>
      <c r="BR100" t="s">
        <v>61</v>
      </c>
      <c r="BS100" t="s">
        <v>45</v>
      </c>
      <c r="BT100" t="s">
        <v>51</v>
      </c>
      <c r="BU100" t="s">
        <v>50</v>
      </c>
      <c r="BV100" t="s">
        <v>59</v>
      </c>
      <c r="BW100" t="s">
        <v>69</v>
      </c>
      <c r="BX100" t="s">
        <v>70</v>
      </c>
      <c r="BY100" t="s">
        <v>63</v>
      </c>
      <c r="BZ100" t="s">
        <v>67</v>
      </c>
      <c r="CA100" t="s">
        <v>65</v>
      </c>
      <c r="CB100" t="s">
        <v>68</v>
      </c>
      <c r="CC100" t="s">
        <v>73</v>
      </c>
    </row>
    <row r="101" spans="1:85" x14ac:dyDescent="0.25">
      <c r="A101" t="s">
        <v>17</v>
      </c>
      <c r="B101">
        <v>1</v>
      </c>
      <c r="C101" t="str">
        <f t="shared" si="26"/>
        <v>https://www.enil.no/othello!1</v>
      </c>
      <c r="D101" t="s">
        <v>17</v>
      </c>
      <c r="E101">
        <v>3</v>
      </c>
      <c r="F101" t="str">
        <f t="shared" si="27"/>
        <v>https://www.enil.no/othello!3</v>
      </c>
      <c r="G101">
        <v>9</v>
      </c>
      <c r="H101">
        <v>55</v>
      </c>
      <c r="I101" cm="1">
        <f t="array" aca="1" ref="I101" ca="1">MAX(ROW($C$1:INDIRECT("$C"&amp;(ROW()-1)))*($C101=$C$1:INDIRECT("$C"&amp;(ROW()-1))),ROW($F$1:INDIRECT("$F"&amp;(ROW()-1)))*($C101=$F$1:INDIRECT("$F"&amp;(ROW()-1))))</f>
        <v>100</v>
      </c>
      <c r="J101" cm="1">
        <f t="array" aca="1" ref="J101" ca="1">MAX(ROW($C$1:INDIRECT("$C"&amp;(ROW()-1)))*($F101=$C$1:INDIRECT("$C"&amp;(ROW()-1))),ROW($F$1:INDIRECT("$F"&amp;(ROW()-1)))*($F101=$F$1:INDIRECT("$F"&amp;(ROW()-1))))</f>
        <v>100</v>
      </c>
      <c r="K101" s="2" cm="1">
        <f t="array" aca="1" ref="K101" ca="1">IF($I101&gt;0,IF(INDEX($C:$C,$I101)=$C101,INDEX($S:$S,$I101),INDEX($T:$T,$I101)),1000)</f>
        <v>1104.7029265612809</v>
      </c>
      <c r="L101" s="2" cm="1">
        <f t="array" aca="1" ref="L101" ca="1">IF($J101&gt;0,IF(INDEX($C:$C,$J101)=$F101,INDEX($S:$S,$J101),INDEX($T:$T,$J101)),1000)</f>
        <v>1101.6388131156466</v>
      </c>
      <c r="M101">
        <f t="shared" ca="1" si="28"/>
        <v>577.77309778746189</v>
      </c>
      <c r="N101">
        <f t="shared" ca="1" si="29"/>
        <v>567.67142394033795</v>
      </c>
      <c r="O101">
        <f t="shared" ca="1" si="30"/>
        <v>0.50440949939325153</v>
      </c>
      <c r="P101">
        <f t="shared" ca="1" si="31"/>
        <v>0.49559050060674853</v>
      </c>
      <c r="Q101">
        <f t="shared" si="32"/>
        <v>0</v>
      </c>
      <c r="R101">
        <f t="shared" si="33"/>
        <v>1</v>
      </c>
      <c r="S101" s="2">
        <f t="shared" ca="1" si="34"/>
        <v>1088.5618225806968</v>
      </c>
      <c r="T101" s="2">
        <f t="shared" ca="1" si="35"/>
        <v>1117.7799170962307</v>
      </c>
      <c r="V101" t="s">
        <v>19</v>
      </c>
      <c r="W101" t="s">
        <v>20</v>
      </c>
      <c r="X101" t="s">
        <v>43</v>
      </c>
      <c r="Y101" t="s">
        <v>22</v>
      </c>
      <c r="Z101" t="s">
        <v>21</v>
      </c>
      <c r="AA101" t="s">
        <v>42</v>
      </c>
      <c r="AB101" t="s">
        <v>46</v>
      </c>
      <c r="AC101" t="s">
        <v>30</v>
      </c>
      <c r="AD101" t="s">
        <v>77</v>
      </c>
      <c r="AE101" t="s">
        <v>24</v>
      </c>
      <c r="AF101" t="s">
        <v>47</v>
      </c>
      <c r="AG101" t="s">
        <v>29</v>
      </c>
      <c r="AH101" t="s">
        <v>26</v>
      </c>
      <c r="AI101" t="s">
        <v>23</v>
      </c>
      <c r="AJ101" t="s">
        <v>32</v>
      </c>
      <c r="AK101" t="s">
        <v>34</v>
      </c>
      <c r="AL101" t="s">
        <v>25</v>
      </c>
      <c r="AM101" t="s">
        <v>49</v>
      </c>
      <c r="AN101" t="s">
        <v>27</v>
      </c>
      <c r="AO101" t="s">
        <v>28</v>
      </c>
      <c r="AP101" t="s">
        <v>35</v>
      </c>
      <c r="AQ101" t="s">
        <v>53</v>
      </c>
      <c r="AR101" t="s">
        <v>56</v>
      </c>
      <c r="AS101" t="s">
        <v>31</v>
      </c>
      <c r="AT101" t="s">
        <v>55</v>
      </c>
      <c r="AU101" t="s">
        <v>57</v>
      </c>
      <c r="AV101" t="s">
        <v>60</v>
      </c>
      <c r="AW101" t="s">
        <v>54</v>
      </c>
      <c r="AX101" t="s">
        <v>50</v>
      </c>
      <c r="AY101" t="s">
        <v>33</v>
      </c>
      <c r="AZ101" t="s">
        <v>61</v>
      </c>
      <c r="BA101" t="s">
        <v>51</v>
      </c>
      <c r="BB101" t="s">
        <v>37</v>
      </c>
      <c r="BC101" t="s">
        <v>45</v>
      </c>
      <c r="BD101" t="s">
        <v>87</v>
      </c>
      <c r="BE101" t="s">
        <v>40</v>
      </c>
      <c r="BF101" t="s">
        <v>87</v>
      </c>
      <c r="BG101" t="s">
        <v>78</v>
      </c>
      <c r="BH101" t="s">
        <v>76</v>
      </c>
      <c r="BI101" t="s">
        <v>52</v>
      </c>
      <c r="BJ101" t="s">
        <v>36</v>
      </c>
      <c r="BK101" t="s">
        <v>44</v>
      </c>
      <c r="BL101" t="s">
        <v>87</v>
      </c>
      <c r="BM101" t="s">
        <v>64</v>
      </c>
      <c r="BN101" t="s">
        <v>39</v>
      </c>
      <c r="BO101" t="s">
        <v>41</v>
      </c>
      <c r="BP101" t="s">
        <v>87</v>
      </c>
      <c r="BQ101" t="s">
        <v>58</v>
      </c>
      <c r="BR101" t="s">
        <v>62</v>
      </c>
      <c r="BS101" t="s">
        <v>38</v>
      </c>
      <c r="BT101" t="s">
        <v>72</v>
      </c>
      <c r="BU101" t="s">
        <v>59</v>
      </c>
      <c r="BV101" t="s">
        <v>63</v>
      </c>
      <c r="BW101" t="s">
        <v>69</v>
      </c>
      <c r="BX101" t="s">
        <v>67</v>
      </c>
      <c r="BY101" t="s">
        <v>65</v>
      </c>
      <c r="BZ101" t="s">
        <v>48</v>
      </c>
      <c r="CA101" t="s">
        <v>74</v>
      </c>
      <c r="CB101" t="s">
        <v>73</v>
      </c>
      <c r="CC101" t="s">
        <v>66</v>
      </c>
      <c r="CD101" t="s">
        <v>70</v>
      </c>
      <c r="CE101" t="s">
        <v>68</v>
      </c>
      <c r="CF101" t="s">
        <v>75</v>
      </c>
      <c r="CG101" t="s">
        <v>71</v>
      </c>
    </row>
    <row r="102" spans="1:85" x14ac:dyDescent="0.25">
      <c r="A102" t="s">
        <v>17</v>
      </c>
      <c r="B102">
        <v>3</v>
      </c>
      <c r="C102" t="str">
        <f t="shared" si="26"/>
        <v>https://www.enil.no/othello!3</v>
      </c>
      <c r="D102" t="s">
        <v>17</v>
      </c>
      <c r="E102">
        <v>1</v>
      </c>
      <c r="F102" t="str">
        <f t="shared" si="27"/>
        <v>https://www.enil.no/othello!1</v>
      </c>
      <c r="G102">
        <v>44</v>
      </c>
      <c r="H102">
        <v>20</v>
      </c>
      <c r="I102" cm="1">
        <f t="array" aca="1" ref="I102" ca="1">MAX(ROW($C$1:INDIRECT("$C"&amp;(ROW()-1)))*($C102=$C$1:INDIRECT("$C"&amp;(ROW()-1))),ROW($F$1:INDIRECT("$F"&amp;(ROW()-1)))*($C102=$F$1:INDIRECT("$F"&amp;(ROW()-1))))</f>
        <v>101</v>
      </c>
      <c r="J102" cm="1">
        <f t="array" aca="1" ref="J102" ca="1">MAX(ROW($C$1:INDIRECT("$C"&amp;(ROW()-1)))*($F102=$C$1:INDIRECT("$C"&amp;(ROW()-1))),ROW($F$1:INDIRECT("$F"&amp;(ROW()-1)))*($F102=$F$1:INDIRECT("$F"&amp;(ROW()-1))))</f>
        <v>101</v>
      </c>
      <c r="K102" s="2" cm="1">
        <f t="array" aca="1" ref="K102" ca="1">IF($I102&gt;0,IF(INDEX($C:$C,$I102)=$C102,INDEX($S:$S,$I102),INDEX($T:$T,$I102)),1000)</f>
        <v>1117.7799170962307</v>
      </c>
      <c r="L102" s="2" cm="1">
        <f t="array" aca="1" ref="L102" ca="1">IF($J102&gt;0,IF(INDEX($C:$C,$J102)=$F102,INDEX($S:$S,$J102),INDEX($T:$T,$J102)),1000)</f>
        <v>1088.5618225806968</v>
      </c>
      <c r="M102">
        <f t="shared" ca="1" si="28"/>
        <v>622.94512676835029</v>
      </c>
      <c r="N102">
        <f t="shared" ca="1" si="29"/>
        <v>526.50749326335699</v>
      </c>
      <c r="O102">
        <f t="shared" ca="1" si="30"/>
        <v>0.54194937304259361</v>
      </c>
      <c r="P102">
        <f t="shared" ca="1" si="31"/>
        <v>0.45805062695740645</v>
      </c>
      <c r="Q102">
        <f t="shared" si="32"/>
        <v>1</v>
      </c>
      <c r="R102">
        <f t="shared" si="33"/>
        <v>0</v>
      </c>
      <c r="S102" s="2">
        <f t="shared" ca="1" si="34"/>
        <v>1132.4375371588678</v>
      </c>
      <c r="T102" s="2">
        <f t="shared" ca="1" si="35"/>
        <v>1073.9042025180597</v>
      </c>
      <c r="V102" t="s">
        <v>86</v>
      </c>
      <c r="W102" t="s">
        <v>42</v>
      </c>
      <c r="X102" t="s">
        <v>30</v>
      </c>
      <c r="Y102" t="s">
        <v>22</v>
      </c>
      <c r="Z102" t="s">
        <v>78</v>
      </c>
      <c r="AA102" t="s">
        <v>36</v>
      </c>
      <c r="AB102" t="s">
        <v>25</v>
      </c>
      <c r="AC102" t="s">
        <v>41</v>
      </c>
      <c r="AD102" t="s">
        <v>24</v>
      </c>
      <c r="AE102" t="s">
        <v>79</v>
      </c>
      <c r="AF102" t="s">
        <v>44</v>
      </c>
      <c r="AG102" t="s">
        <v>47</v>
      </c>
      <c r="AH102" t="s">
        <v>39</v>
      </c>
      <c r="AI102" t="s">
        <v>20</v>
      </c>
      <c r="AJ102" t="s">
        <v>52</v>
      </c>
      <c r="AK102" t="s">
        <v>72</v>
      </c>
      <c r="AL102" t="s">
        <v>46</v>
      </c>
      <c r="AM102" t="s">
        <v>77</v>
      </c>
      <c r="AN102" t="s">
        <v>75</v>
      </c>
      <c r="AO102" t="s">
        <v>73</v>
      </c>
      <c r="AP102" t="s">
        <v>68</v>
      </c>
      <c r="AQ102" t="s">
        <v>64</v>
      </c>
      <c r="AR102" t="s">
        <v>65</v>
      </c>
      <c r="AS102" t="s">
        <v>40</v>
      </c>
      <c r="AT102" t="s">
        <v>49</v>
      </c>
      <c r="AU102" t="s">
        <v>67</v>
      </c>
      <c r="AV102" t="s">
        <v>45</v>
      </c>
      <c r="AW102" t="s">
        <v>31</v>
      </c>
      <c r="AX102" t="s">
        <v>23</v>
      </c>
      <c r="AY102" t="s">
        <v>26</v>
      </c>
      <c r="AZ102" t="s">
        <v>76</v>
      </c>
      <c r="BA102" t="s">
        <v>37</v>
      </c>
      <c r="BB102" t="s">
        <v>28</v>
      </c>
      <c r="BC102" t="s">
        <v>27</v>
      </c>
      <c r="BD102" t="s">
        <v>34</v>
      </c>
      <c r="BE102" t="s">
        <v>35</v>
      </c>
      <c r="BF102" t="s">
        <v>53</v>
      </c>
      <c r="BG102" t="s">
        <v>32</v>
      </c>
      <c r="BH102" t="s">
        <v>54</v>
      </c>
      <c r="BI102" t="s">
        <v>55</v>
      </c>
      <c r="BJ102" t="s">
        <v>61</v>
      </c>
      <c r="BK102" t="s">
        <v>50</v>
      </c>
      <c r="BL102" t="s">
        <v>51</v>
      </c>
      <c r="BM102" t="s">
        <v>43</v>
      </c>
      <c r="BN102" t="s">
        <v>29</v>
      </c>
      <c r="BO102" t="s">
        <v>33</v>
      </c>
      <c r="BP102" t="s">
        <v>56</v>
      </c>
      <c r="BQ102" t="s">
        <v>38</v>
      </c>
      <c r="BR102" t="s">
        <v>74</v>
      </c>
      <c r="BS102" t="s">
        <v>48</v>
      </c>
      <c r="BT102" t="s">
        <v>71</v>
      </c>
      <c r="BU102" t="s">
        <v>57</v>
      </c>
      <c r="BV102" t="s">
        <v>58</v>
      </c>
      <c r="BW102" t="s">
        <v>60</v>
      </c>
      <c r="BX102" t="s">
        <v>87</v>
      </c>
      <c r="BY102" t="s">
        <v>62</v>
      </c>
      <c r="BZ102" t="s">
        <v>59</v>
      </c>
      <c r="CA102" t="s">
        <v>66</v>
      </c>
      <c r="CB102" t="s">
        <v>69</v>
      </c>
      <c r="CC102" t="s">
        <v>63</v>
      </c>
      <c r="CD102" t="s">
        <v>87</v>
      </c>
      <c r="CE102" t="s">
        <v>70</v>
      </c>
    </row>
    <row r="103" spans="1:85" x14ac:dyDescent="0.25">
      <c r="A103" t="s">
        <v>17</v>
      </c>
      <c r="B103">
        <v>3</v>
      </c>
      <c r="C103" t="str">
        <f t="shared" si="26"/>
        <v>https://www.enil.no/othello!3</v>
      </c>
      <c r="D103" t="s">
        <v>17</v>
      </c>
      <c r="E103">
        <v>1</v>
      </c>
      <c r="F103" t="str">
        <f t="shared" si="27"/>
        <v>https://www.enil.no/othello!1</v>
      </c>
      <c r="G103">
        <v>57</v>
      </c>
      <c r="H103">
        <v>7</v>
      </c>
      <c r="I103" cm="1">
        <f t="array" aca="1" ref="I103" ca="1">MAX(ROW($C$1:INDIRECT("$C"&amp;(ROW()-1)))*($C103=$C$1:INDIRECT("$C"&amp;(ROW()-1))),ROW($F$1:INDIRECT("$F"&amp;(ROW()-1)))*($C103=$F$1:INDIRECT("$F"&amp;(ROW()-1))))</f>
        <v>102</v>
      </c>
      <c r="J103" cm="1">
        <f t="array" aca="1" ref="J103" ca="1">MAX(ROW($C$1:INDIRECT("$C"&amp;(ROW()-1)))*($F103=$C$1:INDIRECT("$C"&amp;(ROW()-1))),ROW($F$1:INDIRECT("$F"&amp;(ROW()-1)))*($F103=$F$1:INDIRECT("$F"&amp;(ROW()-1))))</f>
        <v>102</v>
      </c>
      <c r="K103" s="2" cm="1">
        <f t="array" aca="1" ref="K103" ca="1">IF($I103&gt;0,IF(INDEX($C:$C,$I103)=$C103,INDEX($S:$S,$I103),INDEX($T:$T,$I103)),1000)</f>
        <v>1132.4375371588678</v>
      </c>
      <c r="L103" s="2" cm="1">
        <f t="array" aca="1" ref="L103" ca="1">IF($J103&gt;0,IF(INDEX($C:$C,$J103)=$F103,INDEX($S:$S,$J103),INDEX($T:$T,$J103)),1000)</f>
        <v>1073.9042025180597</v>
      </c>
      <c r="M103">
        <f t="shared" ca="1" si="28"/>
        <v>677.78794905988559</v>
      </c>
      <c r="N103">
        <f t="shared" ca="1" si="29"/>
        <v>483.9054420934371</v>
      </c>
      <c r="O103">
        <f t="shared" ca="1" si="30"/>
        <v>0.58344822671925645</v>
      </c>
      <c r="P103">
        <f t="shared" ca="1" si="31"/>
        <v>0.41655177328074366</v>
      </c>
      <c r="Q103">
        <f t="shared" si="32"/>
        <v>1</v>
      </c>
      <c r="R103">
        <f t="shared" si="33"/>
        <v>0</v>
      </c>
      <c r="S103" s="2">
        <f t="shared" ca="1" si="34"/>
        <v>1145.7671939038516</v>
      </c>
      <c r="T103" s="2">
        <f t="shared" ca="1" si="35"/>
        <v>1060.5745457730759</v>
      </c>
      <c r="V103" t="s">
        <v>102</v>
      </c>
      <c r="W103" t="s">
        <v>30</v>
      </c>
      <c r="X103" t="s">
        <v>21</v>
      </c>
      <c r="Y103" t="s">
        <v>29</v>
      </c>
      <c r="Z103" t="s">
        <v>43</v>
      </c>
      <c r="AA103" t="s">
        <v>79</v>
      </c>
      <c r="AB103" t="s">
        <v>42</v>
      </c>
      <c r="AC103" t="s">
        <v>36</v>
      </c>
      <c r="AD103" t="s">
        <v>25</v>
      </c>
      <c r="AE103" t="s">
        <v>38</v>
      </c>
      <c r="AF103" t="s">
        <v>48</v>
      </c>
      <c r="AG103" t="s">
        <v>72</v>
      </c>
      <c r="AH103" t="s">
        <v>74</v>
      </c>
      <c r="AI103" t="s">
        <v>41</v>
      </c>
      <c r="AJ103" t="s">
        <v>56</v>
      </c>
      <c r="AK103" t="s">
        <v>22</v>
      </c>
      <c r="AL103" t="s">
        <v>20</v>
      </c>
      <c r="AM103" t="s">
        <v>24</v>
      </c>
      <c r="AN103" t="s">
        <v>54</v>
      </c>
      <c r="AO103" t="s">
        <v>58</v>
      </c>
      <c r="AP103" t="s">
        <v>57</v>
      </c>
      <c r="AQ103" t="s">
        <v>59</v>
      </c>
      <c r="AR103" t="s">
        <v>62</v>
      </c>
      <c r="AS103" t="s">
        <v>61</v>
      </c>
      <c r="AT103" t="s">
        <v>55</v>
      </c>
      <c r="AU103" t="s">
        <v>76</v>
      </c>
      <c r="AV103" t="s">
        <v>73</v>
      </c>
      <c r="AW103" t="s">
        <v>75</v>
      </c>
      <c r="AX103" t="s">
        <v>31</v>
      </c>
      <c r="AY103" t="s">
        <v>23</v>
      </c>
      <c r="AZ103" t="s">
        <v>46</v>
      </c>
      <c r="BA103" t="s">
        <v>26</v>
      </c>
      <c r="BB103" t="s">
        <v>32</v>
      </c>
      <c r="BC103" t="s">
        <v>34</v>
      </c>
      <c r="BD103" t="s">
        <v>44</v>
      </c>
      <c r="BE103" t="s">
        <v>71</v>
      </c>
      <c r="BF103" t="s">
        <v>39</v>
      </c>
      <c r="BG103" t="s">
        <v>63</v>
      </c>
      <c r="BH103" t="s">
        <v>64</v>
      </c>
      <c r="BI103" t="s">
        <v>60</v>
      </c>
      <c r="BJ103" t="s">
        <v>78</v>
      </c>
      <c r="BK103" t="s">
        <v>77</v>
      </c>
      <c r="BL103" t="s">
        <v>35</v>
      </c>
      <c r="BM103" t="s">
        <v>47</v>
      </c>
      <c r="BN103" t="s">
        <v>52</v>
      </c>
      <c r="BO103" t="s">
        <v>27</v>
      </c>
      <c r="BP103" t="s">
        <v>70</v>
      </c>
      <c r="BQ103" t="s">
        <v>49</v>
      </c>
      <c r="BR103" t="s">
        <v>28</v>
      </c>
      <c r="BS103" t="s">
        <v>53</v>
      </c>
      <c r="BT103" t="s">
        <v>68</v>
      </c>
      <c r="BU103" t="s">
        <v>40</v>
      </c>
      <c r="BV103" t="s">
        <v>45</v>
      </c>
      <c r="BW103" t="s">
        <v>67</v>
      </c>
      <c r="BX103" t="s">
        <v>65</v>
      </c>
      <c r="BY103" t="s">
        <v>66</v>
      </c>
      <c r="BZ103" t="s">
        <v>69</v>
      </c>
      <c r="CA103" t="s">
        <v>87</v>
      </c>
      <c r="CB103" t="s">
        <v>51</v>
      </c>
      <c r="CC103" t="s">
        <v>87</v>
      </c>
      <c r="CD103" t="s">
        <v>50</v>
      </c>
      <c r="CE103" t="s">
        <v>87</v>
      </c>
      <c r="CF103" t="s">
        <v>37</v>
      </c>
    </row>
    <row r="104" spans="1:85" x14ac:dyDescent="0.25">
      <c r="A104" t="s">
        <v>17</v>
      </c>
      <c r="B104">
        <v>3</v>
      </c>
      <c r="C104" t="str">
        <f t="shared" si="26"/>
        <v>https://www.enil.no/othello!3</v>
      </c>
      <c r="D104" t="s">
        <v>109</v>
      </c>
      <c r="E104" t="s">
        <v>95</v>
      </c>
      <c r="F104" t="str">
        <f t="shared" si="27"/>
        <v>https://hewgill.com/othello/!Hard</v>
      </c>
      <c r="G104">
        <v>50</v>
      </c>
      <c r="H104">
        <v>14</v>
      </c>
      <c r="I104" cm="1">
        <f t="array" aca="1" ref="I104" ca="1">MAX(ROW($C$1:INDIRECT("$C"&amp;(ROW()-1)))*($C104=$C$1:INDIRECT("$C"&amp;(ROW()-1))),ROW($F$1:INDIRECT("$F"&amp;(ROW()-1)))*($C104=$F$1:INDIRECT("$F"&amp;(ROW()-1))))</f>
        <v>103</v>
      </c>
      <c r="J104" cm="1">
        <f t="array" aca="1" ref="J104" ca="1">MAX(ROW($C$1:INDIRECT("$C"&amp;(ROW()-1)))*($F104=$C$1:INDIRECT("$C"&amp;(ROW()-1))),ROW($F$1:INDIRECT("$F"&amp;(ROW()-1)))*($F104=$F$1:INDIRECT("$F"&amp;(ROW()-1))))</f>
        <v>76</v>
      </c>
      <c r="K104" s="2" cm="1">
        <f t="array" aca="1" ref="K104" ca="1">IF($I104&gt;0,IF(INDEX($C:$C,$I104)=$C104,INDEX($S:$S,$I104),INDEX($T:$T,$I104)),1000)</f>
        <v>1145.7671939038516</v>
      </c>
      <c r="L104" s="2" cm="1">
        <f t="array" aca="1" ref="L104" ca="1">IF($J104&gt;0,IF(INDEX($C:$C,$J104)=$F104,INDEX($S:$S,$J104),INDEX($T:$T,$J104)),1000)</f>
        <v>1106.3192321275576</v>
      </c>
      <c r="M104">
        <f t="shared" ca="1" si="28"/>
        <v>731.84310372329981</v>
      </c>
      <c r="N104">
        <f t="shared" ca="1" si="29"/>
        <v>583.17390196369502</v>
      </c>
      <c r="O104">
        <f t="shared" ca="1" si="30"/>
        <v>0.55652748257880391</v>
      </c>
      <c r="P104">
        <f t="shared" ca="1" si="31"/>
        <v>0.4434725174211962</v>
      </c>
      <c r="Q104">
        <f t="shared" si="32"/>
        <v>1</v>
      </c>
      <c r="R104">
        <f t="shared" si="33"/>
        <v>0</v>
      </c>
      <c r="S104" s="2">
        <f t="shared" ca="1" si="34"/>
        <v>1159.95831446133</v>
      </c>
      <c r="T104" s="2">
        <f t="shared" ca="1" si="35"/>
        <v>1092.1281115700792</v>
      </c>
      <c r="V104" t="s">
        <v>110</v>
      </c>
      <c r="W104" t="s">
        <v>22</v>
      </c>
      <c r="X104" t="s">
        <v>38</v>
      </c>
      <c r="Y104" t="s">
        <v>43</v>
      </c>
      <c r="Z104" t="s">
        <v>33</v>
      </c>
      <c r="AA104" t="s">
        <v>62</v>
      </c>
      <c r="AB104" t="s">
        <v>29</v>
      </c>
      <c r="AC104" t="s">
        <v>79</v>
      </c>
      <c r="AD104" t="s">
        <v>32</v>
      </c>
      <c r="AE104" t="s">
        <v>42</v>
      </c>
      <c r="AF104" t="s">
        <v>30</v>
      </c>
      <c r="AG104" t="s">
        <v>76</v>
      </c>
      <c r="AH104" t="s">
        <v>56</v>
      </c>
      <c r="AI104" t="s">
        <v>49</v>
      </c>
      <c r="AJ104" t="s">
        <v>54</v>
      </c>
      <c r="AK104" t="s">
        <v>61</v>
      </c>
      <c r="AL104" t="s">
        <v>57</v>
      </c>
      <c r="AM104" t="s">
        <v>58</v>
      </c>
      <c r="AN104" t="s">
        <v>59</v>
      </c>
      <c r="AO104" t="s">
        <v>63</v>
      </c>
      <c r="AP104" t="s">
        <v>55</v>
      </c>
      <c r="AQ104" t="s">
        <v>60</v>
      </c>
      <c r="AR104" t="s">
        <v>78</v>
      </c>
      <c r="AS104" t="s">
        <v>36</v>
      </c>
      <c r="AT104" t="s">
        <v>25</v>
      </c>
      <c r="AU104" t="s">
        <v>20</v>
      </c>
      <c r="AV104" t="s">
        <v>24</v>
      </c>
      <c r="AW104" t="s">
        <v>47</v>
      </c>
      <c r="AX104" t="s">
        <v>44</v>
      </c>
      <c r="AY104" t="s">
        <v>41</v>
      </c>
      <c r="AZ104" t="s">
        <v>39</v>
      </c>
      <c r="BA104" t="s">
        <v>64</v>
      </c>
      <c r="BB104" t="s">
        <v>72</v>
      </c>
      <c r="BC104" t="s">
        <v>71</v>
      </c>
      <c r="BD104" t="s">
        <v>73</v>
      </c>
      <c r="BE104" t="s">
        <v>48</v>
      </c>
      <c r="BF104" t="s">
        <v>74</v>
      </c>
      <c r="BG104" t="s">
        <v>46</v>
      </c>
      <c r="BH104" t="s">
        <v>77</v>
      </c>
      <c r="BI104" t="s">
        <v>75</v>
      </c>
      <c r="BJ104" t="s">
        <v>70</v>
      </c>
      <c r="BK104" t="s">
        <v>87</v>
      </c>
      <c r="BL104" t="s">
        <v>68</v>
      </c>
      <c r="BM104" t="s">
        <v>67</v>
      </c>
      <c r="BN104" t="s">
        <v>65</v>
      </c>
      <c r="BO104" t="s">
        <v>87</v>
      </c>
      <c r="BP104" t="s">
        <v>52</v>
      </c>
      <c r="BQ104" t="s">
        <v>40</v>
      </c>
      <c r="BR104" t="s">
        <v>45</v>
      </c>
      <c r="BS104" t="s">
        <v>31</v>
      </c>
      <c r="BT104" t="s">
        <v>27</v>
      </c>
      <c r="BU104" t="s">
        <v>34</v>
      </c>
      <c r="BV104" t="s">
        <v>37</v>
      </c>
      <c r="BW104" t="s">
        <v>26</v>
      </c>
      <c r="BX104" t="s">
        <v>35</v>
      </c>
      <c r="BY104" t="s">
        <v>23</v>
      </c>
      <c r="BZ104" t="s">
        <v>28</v>
      </c>
      <c r="CA104" t="s">
        <v>66</v>
      </c>
      <c r="CB104" t="s">
        <v>69</v>
      </c>
      <c r="CC104" t="s">
        <v>53</v>
      </c>
      <c r="CD104" t="s">
        <v>51</v>
      </c>
      <c r="CE104" t="s">
        <v>87</v>
      </c>
      <c r="CF104" t="s">
        <v>50</v>
      </c>
    </row>
    <row r="105" spans="1:85" x14ac:dyDescent="0.25">
      <c r="A105" t="s">
        <v>17</v>
      </c>
      <c r="B105">
        <v>3</v>
      </c>
      <c r="C105" t="str">
        <f t="shared" si="26"/>
        <v>https://www.enil.no/othello!3</v>
      </c>
      <c r="D105" t="s">
        <v>109</v>
      </c>
      <c r="E105" t="s">
        <v>95</v>
      </c>
      <c r="F105" t="str">
        <f t="shared" si="27"/>
        <v>https://hewgill.com/othello/!Hard</v>
      </c>
      <c r="G105">
        <v>61</v>
      </c>
      <c r="H105">
        <v>3</v>
      </c>
      <c r="I105" cm="1">
        <f t="array" aca="1" ref="I105" ca="1">MAX(ROW($C$1:INDIRECT("$C"&amp;(ROW()-1)))*($C105=$C$1:INDIRECT("$C"&amp;(ROW()-1))),ROW($F$1:INDIRECT("$F"&amp;(ROW()-1)))*($C105=$F$1:INDIRECT("$F"&amp;(ROW()-1))))</f>
        <v>104</v>
      </c>
      <c r="J105" cm="1">
        <f t="array" aca="1" ref="J105" ca="1">MAX(ROW($C$1:INDIRECT("$C"&amp;(ROW()-1)))*($F105=$C$1:INDIRECT("$C"&amp;(ROW()-1))),ROW($F$1:INDIRECT("$F"&amp;(ROW()-1)))*($F105=$F$1:INDIRECT("$F"&amp;(ROW()-1))))</f>
        <v>104</v>
      </c>
      <c r="K105" s="2" cm="1">
        <f t="array" aca="1" ref="K105" ca="1">IF($I105&gt;0,IF(INDEX($C:$C,$I105)=$C105,INDEX($S:$S,$I105),INDEX($T:$T,$I105)),1000)</f>
        <v>1159.95831446133</v>
      </c>
      <c r="L105" s="2" cm="1">
        <f t="array" aca="1" ref="L105" ca="1">IF($J105&gt;0,IF(INDEX($C:$C,$J105)=$F105,INDEX($S:$S,$J105),INDEX($T:$T,$J105)),1000)</f>
        <v>1092.1281115700792</v>
      </c>
      <c r="M105">
        <f t="shared" ca="1" si="28"/>
        <v>794.13764959573371</v>
      </c>
      <c r="N105">
        <f t="shared" ca="1" si="29"/>
        <v>537.42798700049286</v>
      </c>
      <c r="O105">
        <f t="shared" ca="1" si="30"/>
        <v>0.59639391988646051</v>
      </c>
      <c r="P105">
        <f t="shared" ca="1" si="31"/>
        <v>0.40360608011353949</v>
      </c>
      <c r="Q105">
        <f t="shared" si="32"/>
        <v>1</v>
      </c>
      <c r="R105">
        <f t="shared" si="33"/>
        <v>0</v>
      </c>
      <c r="S105" s="2">
        <f t="shared" ca="1" si="34"/>
        <v>1172.8737090249633</v>
      </c>
      <c r="T105" s="2">
        <f t="shared" ca="1" si="35"/>
        <v>1079.2127170064459</v>
      </c>
      <c r="V105" t="s">
        <v>86</v>
      </c>
      <c r="W105" t="s">
        <v>22</v>
      </c>
      <c r="X105" t="s">
        <v>33</v>
      </c>
      <c r="Y105" t="s">
        <v>24</v>
      </c>
      <c r="Z105" t="s">
        <v>32</v>
      </c>
      <c r="AA105" t="s">
        <v>43</v>
      </c>
      <c r="AB105" t="s">
        <v>79</v>
      </c>
      <c r="AC105" t="s">
        <v>29</v>
      </c>
      <c r="AD105" t="s">
        <v>42</v>
      </c>
      <c r="AE105" t="s">
        <v>49</v>
      </c>
      <c r="AF105" t="s">
        <v>54</v>
      </c>
      <c r="AG105" t="s">
        <v>57</v>
      </c>
      <c r="AH105" t="s">
        <v>56</v>
      </c>
      <c r="AI105" t="s">
        <v>38</v>
      </c>
      <c r="AJ105" t="s">
        <v>62</v>
      </c>
      <c r="AK105" t="s">
        <v>23</v>
      </c>
      <c r="AL105" t="s">
        <v>58</v>
      </c>
      <c r="AM105" t="s">
        <v>63</v>
      </c>
      <c r="AN105" t="s">
        <v>61</v>
      </c>
      <c r="AO105" t="s">
        <v>36</v>
      </c>
      <c r="AP105" t="s">
        <v>55</v>
      </c>
      <c r="AQ105" t="s">
        <v>30</v>
      </c>
      <c r="AR105" t="s">
        <v>48</v>
      </c>
      <c r="AS105" t="s">
        <v>71</v>
      </c>
      <c r="AT105" t="s">
        <v>26</v>
      </c>
      <c r="AU105" t="s">
        <v>27</v>
      </c>
      <c r="AV105" t="s">
        <v>35</v>
      </c>
      <c r="AW105" t="s">
        <v>50</v>
      </c>
      <c r="AX105" t="s">
        <v>31</v>
      </c>
      <c r="AY105" t="s">
        <v>20</v>
      </c>
      <c r="AZ105" t="s">
        <v>51</v>
      </c>
      <c r="BA105" t="s">
        <v>60</v>
      </c>
      <c r="BB105" t="s">
        <v>53</v>
      </c>
      <c r="BC105" t="s">
        <v>59</v>
      </c>
      <c r="BD105" t="s">
        <v>69</v>
      </c>
      <c r="BE105" t="s">
        <v>34</v>
      </c>
      <c r="BF105" t="s">
        <v>28</v>
      </c>
      <c r="BG105" t="s">
        <v>87</v>
      </c>
      <c r="BH105" t="s">
        <v>37</v>
      </c>
      <c r="BI105" t="s">
        <v>40</v>
      </c>
      <c r="BJ105" t="s">
        <v>41</v>
      </c>
      <c r="BK105" t="s">
        <v>44</v>
      </c>
      <c r="BL105" t="s">
        <v>45</v>
      </c>
      <c r="BM105" t="s">
        <v>39</v>
      </c>
      <c r="BN105" t="s">
        <v>46</v>
      </c>
      <c r="BO105" t="s">
        <v>52</v>
      </c>
      <c r="BP105" t="s">
        <v>47</v>
      </c>
      <c r="BQ105" t="s">
        <v>87</v>
      </c>
      <c r="BR105" t="s">
        <v>25</v>
      </c>
      <c r="BS105" t="s">
        <v>78</v>
      </c>
      <c r="BT105" t="s">
        <v>64</v>
      </c>
      <c r="BU105" t="s">
        <v>67</v>
      </c>
      <c r="BV105" t="s">
        <v>65</v>
      </c>
      <c r="BW105" t="s">
        <v>76</v>
      </c>
      <c r="BX105" t="s">
        <v>66</v>
      </c>
      <c r="BY105" t="s">
        <v>68</v>
      </c>
      <c r="BZ105" t="s">
        <v>75</v>
      </c>
      <c r="CA105" t="s">
        <v>74</v>
      </c>
      <c r="CB105" t="s">
        <v>77</v>
      </c>
      <c r="CC105" t="s">
        <v>73</v>
      </c>
      <c r="CD105" t="s">
        <v>70</v>
      </c>
      <c r="CE105" t="s">
        <v>87</v>
      </c>
      <c r="CF105" t="s">
        <v>72</v>
      </c>
    </row>
    <row r="106" spans="1:85" x14ac:dyDescent="0.25">
      <c r="A106" t="s">
        <v>17</v>
      </c>
      <c r="B106">
        <v>3</v>
      </c>
      <c r="C106" t="str">
        <f t="shared" si="26"/>
        <v>https://www.enil.no/othello!3</v>
      </c>
      <c r="D106" t="s">
        <v>109</v>
      </c>
      <c r="E106" t="s">
        <v>95</v>
      </c>
      <c r="F106" t="str">
        <f t="shared" si="27"/>
        <v>https://hewgill.com/othello/!Hard</v>
      </c>
      <c r="G106">
        <v>56</v>
      </c>
      <c r="H106">
        <v>8</v>
      </c>
      <c r="I106" cm="1">
        <f t="array" aca="1" ref="I106" ca="1">MAX(ROW($C$1:INDIRECT("$C"&amp;(ROW()-1)))*($C106=$C$1:INDIRECT("$C"&amp;(ROW()-1))),ROW($F$1:INDIRECT("$F"&amp;(ROW()-1)))*($C106=$F$1:INDIRECT("$F"&amp;(ROW()-1))))</f>
        <v>105</v>
      </c>
      <c r="J106" cm="1">
        <f t="array" aca="1" ref="J106" ca="1">MAX(ROW($C$1:INDIRECT("$C"&amp;(ROW()-1)))*($F106=$C$1:INDIRECT("$C"&amp;(ROW()-1))),ROW($F$1:INDIRECT("$F"&amp;(ROW()-1)))*($F106=$F$1:INDIRECT("$F"&amp;(ROW()-1))))</f>
        <v>105</v>
      </c>
      <c r="K106" s="2" cm="1">
        <f t="array" aca="1" ref="K106" ca="1">IF($I106&gt;0,IF(INDEX($C:$C,$I106)=$C106,INDEX($S:$S,$I106),INDEX($T:$T,$I106)),1000)</f>
        <v>1172.8737090249633</v>
      </c>
      <c r="L106" s="2" cm="1">
        <f t="array" aca="1" ref="L106" ca="1">IF($J106&gt;0,IF(INDEX($C:$C,$J106)=$F106,INDEX($S:$S,$J106),INDEX($T:$T,$J106)),1000)</f>
        <v>1079.2127170064459</v>
      </c>
      <c r="M106">
        <f t="shared" ca="1" si="28"/>
        <v>855.42959745552355</v>
      </c>
      <c r="N106">
        <f t="shared" ca="1" si="29"/>
        <v>498.92100962256939</v>
      </c>
      <c r="O106">
        <f t="shared" ca="1" si="30"/>
        <v>0.63161606232897627</v>
      </c>
      <c r="P106">
        <f t="shared" ca="1" si="31"/>
        <v>0.36838393767102379</v>
      </c>
      <c r="Q106">
        <f t="shared" si="32"/>
        <v>1</v>
      </c>
      <c r="R106">
        <f t="shared" si="33"/>
        <v>0</v>
      </c>
      <c r="S106" s="2">
        <f t="shared" ca="1" si="34"/>
        <v>1184.6619950304362</v>
      </c>
      <c r="T106" s="2">
        <f t="shared" ca="1" si="35"/>
        <v>1067.4244310009731</v>
      </c>
      <c r="V106" t="s">
        <v>92</v>
      </c>
      <c r="W106" t="s">
        <v>29</v>
      </c>
      <c r="X106" t="s">
        <v>20</v>
      </c>
      <c r="Y106" t="s">
        <v>72</v>
      </c>
      <c r="Z106" t="s">
        <v>48</v>
      </c>
      <c r="AA106" t="s">
        <v>21</v>
      </c>
      <c r="AB106" t="s">
        <v>79</v>
      </c>
      <c r="AC106" t="s">
        <v>70</v>
      </c>
      <c r="AD106" t="s">
        <v>30</v>
      </c>
      <c r="AE106" t="s">
        <v>78</v>
      </c>
      <c r="AF106" t="s">
        <v>24</v>
      </c>
      <c r="AG106" t="s">
        <v>26</v>
      </c>
      <c r="AH106" t="s">
        <v>23</v>
      </c>
      <c r="AI106" t="s">
        <v>31</v>
      </c>
      <c r="AJ106" t="s">
        <v>22</v>
      </c>
      <c r="AK106" t="s">
        <v>28</v>
      </c>
      <c r="AL106" t="s">
        <v>32</v>
      </c>
      <c r="AM106" t="s">
        <v>25</v>
      </c>
      <c r="AN106" t="s">
        <v>42</v>
      </c>
      <c r="AO106" t="s">
        <v>44</v>
      </c>
      <c r="AP106" t="s">
        <v>47</v>
      </c>
      <c r="AQ106" t="s">
        <v>36</v>
      </c>
      <c r="AR106" t="s">
        <v>41</v>
      </c>
      <c r="AS106" t="s">
        <v>46</v>
      </c>
      <c r="AT106" t="s">
        <v>54</v>
      </c>
      <c r="AU106" t="s">
        <v>33</v>
      </c>
      <c r="AV106" t="s">
        <v>39</v>
      </c>
      <c r="AW106" t="s">
        <v>57</v>
      </c>
      <c r="AX106" t="s">
        <v>64</v>
      </c>
      <c r="AY106" t="s">
        <v>55</v>
      </c>
      <c r="AZ106" t="s">
        <v>52</v>
      </c>
      <c r="BA106" t="s">
        <v>87</v>
      </c>
      <c r="BB106" t="s">
        <v>34</v>
      </c>
      <c r="BC106" t="s">
        <v>40</v>
      </c>
      <c r="BD106" t="s">
        <v>61</v>
      </c>
      <c r="BE106" t="s">
        <v>60</v>
      </c>
      <c r="BF106" t="s">
        <v>58</v>
      </c>
      <c r="BG106" t="s">
        <v>59</v>
      </c>
      <c r="BH106" t="s">
        <v>45</v>
      </c>
      <c r="BI106" t="s">
        <v>56</v>
      </c>
      <c r="BJ106" t="s">
        <v>37</v>
      </c>
      <c r="BK106" t="s">
        <v>49</v>
      </c>
      <c r="BL106" t="s">
        <v>27</v>
      </c>
      <c r="BM106" t="s">
        <v>87</v>
      </c>
      <c r="BN106" t="s">
        <v>76</v>
      </c>
      <c r="BO106" t="s">
        <v>73</v>
      </c>
      <c r="BP106" t="s">
        <v>35</v>
      </c>
      <c r="BQ106" t="s">
        <v>77</v>
      </c>
      <c r="BR106" t="s">
        <v>53</v>
      </c>
      <c r="BS106" t="s">
        <v>67</v>
      </c>
      <c r="BT106" t="s">
        <v>38</v>
      </c>
      <c r="BU106" t="s">
        <v>62</v>
      </c>
      <c r="BV106" t="s">
        <v>74</v>
      </c>
      <c r="BW106" t="s">
        <v>75</v>
      </c>
      <c r="BX106" t="s">
        <v>71</v>
      </c>
      <c r="BY106" t="s">
        <v>66</v>
      </c>
      <c r="BZ106" t="s">
        <v>65</v>
      </c>
      <c r="CA106" t="s">
        <v>50</v>
      </c>
      <c r="CB106" t="s">
        <v>69</v>
      </c>
      <c r="CC106" t="s">
        <v>63</v>
      </c>
      <c r="CD106" t="s">
        <v>51</v>
      </c>
      <c r="CE106" t="s">
        <v>87</v>
      </c>
      <c r="CF106" t="s">
        <v>68</v>
      </c>
    </row>
    <row r="107" spans="1:85" x14ac:dyDescent="0.25">
      <c r="A107" t="s">
        <v>17</v>
      </c>
      <c r="B107">
        <v>3</v>
      </c>
      <c r="C107" t="str">
        <f t="shared" si="26"/>
        <v>https://www.enil.no/othello!3</v>
      </c>
      <c r="D107" t="s">
        <v>108</v>
      </c>
      <c r="F107" t="str">
        <f t="shared" si="27"/>
        <v>http://davidbau.com/reversi/!</v>
      </c>
      <c r="G107">
        <v>56</v>
      </c>
      <c r="H107">
        <v>8</v>
      </c>
      <c r="I107" cm="1">
        <f t="array" aca="1" ref="I107" ca="1">MAX(ROW($C$1:INDIRECT("$C"&amp;(ROW()-1)))*($C107=$C$1:INDIRECT("$C"&amp;(ROW()-1))),ROW($F$1:INDIRECT("$F"&amp;(ROW()-1)))*($C107=$F$1:INDIRECT("$F"&amp;(ROW()-1))))</f>
        <v>106</v>
      </c>
      <c r="J107" cm="1">
        <f t="array" aca="1" ref="J107" ca="1">MAX(ROW($C$1:INDIRECT("$C"&amp;(ROW()-1)))*($F107=$C$1:INDIRECT("$C"&amp;(ROW()-1))),ROW($F$1:INDIRECT("$F"&amp;(ROW()-1)))*($F107=$F$1:INDIRECT("$F"&amp;(ROW()-1))))</f>
        <v>79</v>
      </c>
      <c r="K107" s="2" cm="1">
        <f t="array" aca="1" ref="K107" ca="1">IF($I107&gt;0,IF(INDEX($C:$C,$I107)=$C107,INDEX($S:$S,$I107),INDEX($T:$T,$I107)),1000)</f>
        <v>1184.6619950304362</v>
      </c>
      <c r="L107" s="2" cm="1">
        <f t="array" aca="1" ref="L107" ca="1">IF($J107&gt;0,IF(INDEX($C:$C,$J107)=$F107,INDEX($S:$S,$J107),INDEX($T:$T,$J107)),1000)</f>
        <v>1067.305247876878</v>
      </c>
      <c r="M107">
        <f t="shared" ca="1" si="28"/>
        <v>915.49291485354183</v>
      </c>
      <c r="N107">
        <f t="shared" ca="1" si="29"/>
        <v>465.86825687603675</v>
      </c>
      <c r="O107">
        <f t="shared" ca="1" si="30"/>
        <v>0.66274695828265462</v>
      </c>
      <c r="P107">
        <f t="shared" ca="1" si="31"/>
        <v>0.33725304171734549</v>
      </c>
      <c r="Q107">
        <f t="shared" si="32"/>
        <v>1</v>
      </c>
      <c r="R107">
        <f t="shared" si="33"/>
        <v>0</v>
      </c>
      <c r="S107" s="2">
        <f t="shared" ca="1" si="34"/>
        <v>1195.4540923653913</v>
      </c>
      <c r="T107" s="2">
        <f t="shared" ca="1" si="35"/>
        <v>1056.5131505419229</v>
      </c>
      <c r="V107" t="s">
        <v>92</v>
      </c>
      <c r="W107" t="s">
        <v>29</v>
      </c>
      <c r="X107" t="s">
        <v>20</v>
      </c>
      <c r="Y107" t="s">
        <v>78</v>
      </c>
      <c r="Z107" t="s">
        <v>42</v>
      </c>
      <c r="AA107" t="s">
        <v>30</v>
      </c>
      <c r="AB107" t="s">
        <v>38</v>
      </c>
      <c r="AC107" t="s">
        <v>24</v>
      </c>
      <c r="AD107" t="s">
        <v>25</v>
      </c>
      <c r="AE107" t="s">
        <v>62</v>
      </c>
      <c r="AF107" t="s">
        <v>48</v>
      </c>
      <c r="AG107" t="s">
        <v>26</v>
      </c>
      <c r="AH107" t="s">
        <v>72</v>
      </c>
      <c r="AI107" t="s">
        <v>75</v>
      </c>
      <c r="AJ107" t="s">
        <v>74</v>
      </c>
      <c r="AK107" t="s">
        <v>77</v>
      </c>
      <c r="AL107" t="s">
        <v>76</v>
      </c>
      <c r="AM107" t="s">
        <v>41</v>
      </c>
      <c r="AN107" t="s">
        <v>21</v>
      </c>
      <c r="AO107" t="s">
        <v>36</v>
      </c>
      <c r="AP107" t="s">
        <v>73</v>
      </c>
      <c r="AQ107" t="s">
        <v>22</v>
      </c>
      <c r="AR107" t="s">
        <v>79</v>
      </c>
      <c r="AS107" t="s">
        <v>46</v>
      </c>
      <c r="AT107" t="s">
        <v>64</v>
      </c>
      <c r="AU107" t="s">
        <v>23</v>
      </c>
      <c r="AV107" t="s">
        <v>47</v>
      </c>
      <c r="AW107" t="s">
        <v>70</v>
      </c>
      <c r="AX107" t="s">
        <v>33</v>
      </c>
      <c r="AY107" t="s">
        <v>56</v>
      </c>
      <c r="AZ107" t="s">
        <v>52</v>
      </c>
      <c r="BA107" t="s">
        <v>39</v>
      </c>
      <c r="BB107" t="s">
        <v>44</v>
      </c>
      <c r="BC107" t="s">
        <v>67</v>
      </c>
      <c r="BD107" t="s">
        <v>58</v>
      </c>
      <c r="BE107" t="s">
        <v>54</v>
      </c>
      <c r="BF107" t="s">
        <v>65</v>
      </c>
      <c r="BG107" t="s">
        <v>57</v>
      </c>
      <c r="BH107" t="s">
        <v>71</v>
      </c>
      <c r="BI107" t="s">
        <v>66</v>
      </c>
      <c r="BJ107" t="s">
        <v>68</v>
      </c>
      <c r="BK107" t="s">
        <v>59</v>
      </c>
      <c r="BL107" t="s">
        <v>31</v>
      </c>
      <c r="BM107" t="s">
        <v>40</v>
      </c>
      <c r="BN107" t="s">
        <v>61</v>
      </c>
      <c r="BO107" t="s">
        <v>60</v>
      </c>
      <c r="BP107" t="s">
        <v>32</v>
      </c>
      <c r="BQ107" t="s">
        <v>55</v>
      </c>
      <c r="BR107" t="s">
        <v>45</v>
      </c>
      <c r="BS107" t="s">
        <v>37</v>
      </c>
      <c r="BT107" t="s">
        <v>35</v>
      </c>
      <c r="BU107" t="s">
        <v>27</v>
      </c>
      <c r="BV107" t="s">
        <v>69</v>
      </c>
      <c r="BW107" t="s">
        <v>49</v>
      </c>
      <c r="BX107" t="s">
        <v>34</v>
      </c>
      <c r="BY107" t="s">
        <v>63</v>
      </c>
      <c r="BZ107" t="s">
        <v>53</v>
      </c>
      <c r="CA107" t="s">
        <v>28</v>
      </c>
      <c r="CB107" t="s">
        <v>51</v>
      </c>
      <c r="CC107" t="s">
        <v>87</v>
      </c>
      <c r="CD107" t="s">
        <v>50</v>
      </c>
    </row>
    <row r="108" spans="1:85" x14ac:dyDescent="0.25">
      <c r="A108" t="s">
        <v>17</v>
      </c>
      <c r="B108">
        <v>3</v>
      </c>
      <c r="C108" t="str">
        <f t="shared" si="26"/>
        <v>https://www.enil.no/othello!3</v>
      </c>
      <c r="D108" t="s">
        <v>108</v>
      </c>
      <c r="F108" t="str">
        <f t="shared" si="27"/>
        <v>http://davidbau.com/reversi/!</v>
      </c>
      <c r="G108">
        <v>49</v>
      </c>
      <c r="H108">
        <v>15</v>
      </c>
      <c r="I108" cm="1">
        <f t="array" aca="1" ref="I108" ca="1">MAX(ROW($C$1:INDIRECT("$C"&amp;(ROW()-1)))*($C108=$C$1:INDIRECT("$C"&amp;(ROW()-1))),ROW($F$1:INDIRECT("$F"&amp;(ROW()-1)))*($C108=$F$1:INDIRECT("$F"&amp;(ROW()-1))))</f>
        <v>107</v>
      </c>
      <c r="J108" cm="1">
        <f t="array" aca="1" ref="J108" ca="1">MAX(ROW($C$1:INDIRECT("$C"&amp;(ROW()-1)))*($F108=$C$1:INDIRECT("$C"&amp;(ROW()-1))),ROW($F$1:INDIRECT("$F"&amp;(ROW()-1)))*($F108=$F$1:INDIRECT("$F"&amp;(ROW()-1))))</f>
        <v>107</v>
      </c>
      <c r="K108" s="2" cm="1">
        <f t="array" aca="1" ref="K108" ca="1">IF($I108&gt;0,IF(INDEX($C:$C,$I108)=$C108,INDEX($S:$S,$I108),INDEX($T:$T,$I108)),1000)</f>
        <v>1195.4540923653913</v>
      </c>
      <c r="L108" s="2" cm="1">
        <f t="array" aca="1" ref="L108" ca="1">IF($J108&gt;0,IF(INDEX($C:$C,$J108)=$F108,INDEX($S:$S,$J108),INDEX($T:$T,$J108)),1000)</f>
        <v>1056.5131505419229</v>
      </c>
      <c r="M108">
        <f t="shared" ca="1" si="28"/>
        <v>974.17107616420651</v>
      </c>
      <c r="N108">
        <f t="shared" ca="1" si="29"/>
        <v>437.80717664552242</v>
      </c>
      <c r="O108">
        <f t="shared" ca="1" si="30"/>
        <v>0.6899334846168349</v>
      </c>
      <c r="P108">
        <f t="shared" ca="1" si="31"/>
        <v>0.3100665153831651</v>
      </c>
      <c r="Q108">
        <f t="shared" si="32"/>
        <v>1</v>
      </c>
      <c r="R108">
        <f t="shared" si="33"/>
        <v>0</v>
      </c>
      <c r="S108" s="2">
        <f t="shared" ca="1" si="34"/>
        <v>1205.3762208576525</v>
      </c>
      <c r="T108" s="2">
        <f t="shared" ca="1" si="35"/>
        <v>1046.5910220496617</v>
      </c>
      <c r="V108" t="s">
        <v>86</v>
      </c>
      <c r="W108" t="s">
        <v>20</v>
      </c>
      <c r="X108" t="s">
        <v>79</v>
      </c>
      <c r="Y108" t="s">
        <v>42</v>
      </c>
      <c r="Z108" t="s">
        <v>24</v>
      </c>
      <c r="AA108" t="s">
        <v>32</v>
      </c>
      <c r="AB108" t="s">
        <v>43</v>
      </c>
      <c r="AC108" t="s">
        <v>78</v>
      </c>
      <c r="AD108" t="s">
        <v>22</v>
      </c>
      <c r="AE108" t="s">
        <v>47</v>
      </c>
      <c r="AF108" t="s">
        <v>30</v>
      </c>
      <c r="AG108" t="s">
        <v>38</v>
      </c>
      <c r="AH108" t="s">
        <v>44</v>
      </c>
      <c r="AI108" t="s">
        <v>41</v>
      </c>
      <c r="AJ108" t="s">
        <v>36</v>
      </c>
      <c r="AK108" t="s">
        <v>25</v>
      </c>
      <c r="AL108" t="s">
        <v>39</v>
      </c>
      <c r="AM108" t="s">
        <v>64</v>
      </c>
      <c r="AN108" t="s">
        <v>31</v>
      </c>
      <c r="AO108" t="s">
        <v>34</v>
      </c>
      <c r="AP108" t="s">
        <v>33</v>
      </c>
      <c r="AQ108" t="s">
        <v>54</v>
      </c>
      <c r="AR108" t="s">
        <v>56</v>
      </c>
      <c r="AS108" t="s">
        <v>57</v>
      </c>
      <c r="AT108" t="s">
        <v>58</v>
      </c>
      <c r="AU108" t="s">
        <v>59</v>
      </c>
      <c r="AV108" t="s">
        <v>61</v>
      </c>
      <c r="AW108" t="s">
        <v>60</v>
      </c>
      <c r="AX108" t="s">
        <v>55</v>
      </c>
      <c r="AY108" t="s">
        <v>26</v>
      </c>
      <c r="AZ108" t="s">
        <v>48</v>
      </c>
      <c r="BA108" t="s">
        <v>72</v>
      </c>
      <c r="BB108" t="s">
        <v>62</v>
      </c>
      <c r="BC108" t="s">
        <v>71</v>
      </c>
      <c r="BD108" t="s">
        <v>76</v>
      </c>
      <c r="BE108" t="s">
        <v>75</v>
      </c>
      <c r="BF108" t="s">
        <v>77</v>
      </c>
      <c r="BG108" t="s">
        <v>73</v>
      </c>
      <c r="BH108" t="s">
        <v>74</v>
      </c>
      <c r="BI108" t="s">
        <v>23</v>
      </c>
      <c r="BJ108" t="s">
        <v>46</v>
      </c>
      <c r="BK108" t="s">
        <v>49</v>
      </c>
      <c r="BL108" t="s">
        <v>35</v>
      </c>
      <c r="BM108" t="s">
        <v>29</v>
      </c>
      <c r="BN108" t="s">
        <v>28</v>
      </c>
      <c r="BO108" t="s">
        <v>63</v>
      </c>
      <c r="BP108" t="s">
        <v>27</v>
      </c>
      <c r="BQ108" t="s">
        <v>37</v>
      </c>
      <c r="BR108" t="s">
        <v>45</v>
      </c>
      <c r="BS108" t="s">
        <v>67</v>
      </c>
      <c r="BT108" t="s">
        <v>40</v>
      </c>
      <c r="BU108" t="s">
        <v>70</v>
      </c>
      <c r="BV108" t="s">
        <v>69</v>
      </c>
      <c r="BW108" t="s">
        <v>52</v>
      </c>
      <c r="BX108" t="s">
        <v>51</v>
      </c>
      <c r="BY108" t="s">
        <v>87</v>
      </c>
      <c r="BZ108" t="s">
        <v>65</v>
      </c>
      <c r="CA108" t="s">
        <v>87</v>
      </c>
      <c r="CB108" t="s">
        <v>53</v>
      </c>
      <c r="CC108" t="s">
        <v>50</v>
      </c>
      <c r="CD108" t="s">
        <v>66</v>
      </c>
      <c r="CE108" t="s">
        <v>87</v>
      </c>
      <c r="CF108" t="s">
        <v>68</v>
      </c>
    </row>
    <row r="109" spans="1:85" x14ac:dyDescent="0.25">
      <c r="A109" t="s">
        <v>17</v>
      </c>
      <c r="B109">
        <v>3</v>
      </c>
      <c r="C109" t="str">
        <f t="shared" si="26"/>
        <v>https://www.enil.no/othello!3</v>
      </c>
      <c r="D109" t="s">
        <v>108</v>
      </c>
      <c r="F109" t="str">
        <f t="shared" si="27"/>
        <v>http://davidbau.com/reversi/!</v>
      </c>
      <c r="G109">
        <v>35</v>
      </c>
      <c r="H109">
        <v>19</v>
      </c>
      <c r="I109" cm="1">
        <f t="array" aca="1" ref="I109" ca="1">MAX(ROW($C$1:INDIRECT("$C"&amp;(ROW()-1)))*($C109=$C$1:INDIRECT("$C"&amp;(ROW()-1))),ROW($F$1:INDIRECT("$F"&amp;(ROW()-1)))*($C109=$F$1:INDIRECT("$F"&amp;(ROW()-1))))</f>
        <v>108</v>
      </c>
      <c r="J109" cm="1">
        <f t="array" aca="1" ref="J109" ca="1">MAX(ROW($C$1:INDIRECT("$C"&amp;(ROW()-1)))*($F109=$C$1:INDIRECT("$C"&amp;(ROW()-1))),ROW($F$1:INDIRECT("$F"&amp;(ROW()-1)))*($F109=$F$1:INDIRECT("$F"&amp;(ROW()-1))))</f>
        <v>108</v>
      </c>
      <c r="K109" s="2" cm="1">
        <f t="array" aca="1" ref="K109" ca="1">IF($I109&gt;0,IF(INDEX($C:$C,$I109)=$C109,INDEX($S:$S,$I109),INDEX($T:$T,$I109)),1000)</f>
        <v>1205.3762208576525</v>
      </c>
      <c r="L109" s="2" cm="1">
        <f t="array" aca="1" ref="L109" ca="1">IF($J109&gt;0,IF(INDEX($C:$C,$J109)=$F109,INDEX($S:$S,$J109),INDEX($T:$T,$J109)),1000)</f>
        <v>1046.5910220496617</v>
      </c>
      <c r="M109">
        <f t="shared" ca="1" si="28"/>
        <v>1031.4318835153019</v>
      </c>
      <c r="N109">
        <f t="shared" ca="1" si="29"/>
        <v>413.50194350362455</v>
      </c>
      <c r="O109">
        <f t="shared" ca="1" si="30"/>
        <v>0.71382638030093803</v>
      </c>
      <c r="P109">
        <f t="shared" ca="1" si="31"/>
        <v>0.28617361969906202</v>
      </c>
      <c r="Q109">
        <f t="shared" si="32"/>
        <v>1</v>
      </c>
      <c r="R109">
        <f t="shared" si="33"/>
        <v>0</v>
      </c>
      <c r="S109" s="2">
        <f t="shared" ca="1" si="34"/>
        <v>1214.5337766880225</v>
      </c>
      <c r="T109" s="2">
        <f t="shared" ca="1" si="35"/>
        <v>1037.4334662192916</v>
      </c>
      <c r="V109" t="s">
        <v>86</v>
      </c>
      <c r="W109" t="s">
        <v>42</v>
      </c>
      <c r="X109" t="s">
        <v>30</v>
      </c>
      <c r="Y109" t="s">
        <v>20</v>
      </c>
      <c r="Z109" t="s">
        <v>43</v>
      </c>
      <c r="AA109" t="s">
        <v>29</v>
      </c>
      <c r="AB109" t="s">
        <v>22</v>
      </c>
      <c r="AC109" t="s">
        <v>26</v>
      </c>
      <c r="AD109" t="s">
        <v>23</v>
      </c>
      <c r="AE109" t="s">
        <v>38</v>
      </c>
      <c r="AF109" t="s">
        <v>33</v>
      </c>
      <c r="AG109" t="s">
        <v>78</v>
      </c>
      <c r="AH109" t="s">
        <v>32</v>
      </c>
      <c r="AI109" t="s">
        <v>55</v>
      </c>
      <c r="AJ109" t="s">
        <v>79</v>
      </c>
      <c r="AK109" t="s">
        <v>35</v>
      </c>
      <c r="AL109" t="s">
        <v>54</v>
      </c>
      <c r="AM109" t="s">
        <v>49</v>
      </c>
      <c r="AN109" t="s">
        <v>56</v>
      </c>
      <c r="AO109" t="s">
        <v>61</v>
      </c>
      <c r="AP109" t="s">
        <v>57</v>
      </c>
      <c r="AQ109" t="s">
        <v>58</v>
      </c>
      <c r="AR109" t="s">
        <v>31</v>
      </c>
      <c r="AS109" t="s">
        <v>34</v>
      </c>
      <c r="AT109" t="s">
        <v>62</v>
      </c>
      <c r="AU109" t="s">
        <v>59</v>
      </c>
      <c r="AV109" t="s">
        <v>77</v>
      </c>
      <c r="AW109" t="s">
        <v>72</v>
      </c>
      <c r="AX109" t="s">
        <v>74</v>
      </c>
      <c r="AY109" t="s">
        <v>76</v>
      </c>
      <c r="AZ109" t="s">
        <v>75</v>
      </c>
      <c r="BA109" t="s">
        <v>73</v>
      </c>
      <c r="BB109" t="s">
        <v>48</v>
      </c>
      <c r="BC109" t="s">
        <v>71</v>
      </c>
      <c r="BD109" t="s">
        <v>36</v>
      </c>
      <c r="BE109" t="s">
        <v>25</v>
      </c>
      <c r="BF109" t="s">
        <v>39</v>
      </c>
      <c r="BG109" t="s">
        <v>46</v>
      </c>
      <c r="BH109" t="s">
        <v>24</v>
      </c>
      <c r="BI109" t="s">
        <v>47</v>
      </c>
      <c r="BJ109" t="s">
        <v>44</v>
      </c>
      <c r="BK109" t="s">
        <v>67</v>
      </c>
      <c r="BL109" t="s">
        <v>52</v>
      </c>
      <c r="BM109" t="s">
        <v>40</v>
      </c>
      <c r="BN109" t="s">
        <v>45</v>
      </c>
      <c r="BO109" t="s">
        <v>37</v>
      </c>
      <c r="BP109" t="s">
        <v>27</v>
      </c>
      <c r="BQ109" t="s">
        <v>28</v>
      </c>
      <c r="BR109" t="s">
        <v>53</v>
      </c>
      <c r="BS109" t="s">
        <v>50</v>
      </c>
      <c r="BT109" t="s">
        <v>51</v>
      </c>
      <c r="BU109" t="s">
        <v>60</v>
      </c>
      <c r="BV109" t="s">
        <v>64</v>
      </c>
      <c r="BW109" t="s">
        <v>41</v>
      </c>
      <c r="BX109" t="s">
        <v>65</v>
      </c>
      <c r="BY109" t="s">
        <v>68</v>
      </c>
      <c r="BZ109" t="s">
        <v>63</v>
      </c>
      <c r="CA109" t="s">
        <v>66</v>
      </c>
      <c r="CB109" t="s">
        <v>69</v>
      </c>
      <c r="CC109" t="s">
        <v>70</v>
      </c>
    </row>
    <row r="110" spans="1:85" x14ac:dyDescent="0.25">
      <c r="A110" t="s">
        <v>112</v>
      </c>
      <c r="B110">
        <v>3</v>
      </c>
      <c r="C110" t="str">
        <f t="shared" si="26"/>
        <v>https://lazymuttgames.com/games/Othello/!3</v>
      </c>
      <c r="D110" t="s">
        <v>17</v>
      </c>
      <c r="E110">
        <v>1</v>
      </c>
      <c r="F110" t="str">
        <f t="shared" si="27"/>
        <v>https://www.enil.no/othello!1</v>
      </c>
      <c r="G110">
        <v>28</v>
      </c>
      <c r="H110">
        <v>36</v>
      </c>
      <c r="I110" cm="1">
        <f t="array" aca="1" ref="I110" ca="1">MAX(ROW($C$1:INDIRECT("$C"&amp;(ROW()-1)))*($C110=$C$1:INDIRECT("$C"&amp;(ROW()-1))),ROW($F$1:INDIRECT("$F"&amp;(ROW()-1)))*($C110=$F$1:INDIRECT("$F"&amp;(ROW()-1))))</f>
        <v>0</v>
      </c>
      <c r="J110" cm="1">
        <f t="array" aca="1" ref="J110" ca="1">MAX(ROW($C$1:INDIRECT("$C"&amp;(ROW()-1)))*($F110=$C$1:INDIRECT("$C"&amp;(ROW()-1))),ROW($F$1:INDIRECT("$F"&amp;(ROW()-1)))*($F110=$F$1:INDIRECT("$F"&amp;(ROW()-1))))</f>
        <v>103</v>
      </c>
      <c r="K110" s="2" cm="1">
        <f t="array" aca="1" ref="K110" ca="1">IF($I110&gt;0,IF(INDEX($C:$C,$I110)=$C110,INDEX($S:$S,$I110),INDEX($T:$T,$I110)),1000)</f>
        <v>1000</v>
      </c>
      <c r="L110" s="2" cm="1">
        <f t="array" aca="1" ref="L110" ca="1">IF($J110&gt;0,IF(INDEX($C:$C,$J110)=$F110,INDEX($S:$S,$J110),INDEX($T:$T,$J110)),1000)</f>
        <v>1060.5745457730759</v>
      </c>
      <c r="M110">
        <f t="shared" ca="1" si="28"/>
        <v>316.22776601683825</v>
      </c>
      <c r="N110">
        <f t="shared" ca="1" si="29"/>
        <v>448.1633774599793</v>
      </c>
      <c r="O110">
        <f t="shared" ca="1" si="30"/>
        <v>0.41369888795215848</v>
      </c>
      <c r="P110">
        <f t="shared" ca="1" si="31"/>
        <v>0.58630111204784152</v>
      </c>
      <c r="Q110">
        <f t="shared" si="32"/>
        <v>0</v>
      </c>
      <c r="R110">
        <f t="shared" si="33"/>
        <v>1</v>
      </c>
      <c r="S110" s="2">
        <f t="shared" ca="1" si="34"/>
        <v>986.76163558553094</v>
      </c>
      <c r="T110" s="2">
        <f t="shared" ca="1" si="35"/>
        <v>1073.812910187545</v>
      </c>
      <c r="V110" t="s">
        <v>86</v>
      </c>
      <c r="W110" t="s">
        <v>20</v>
      </c>
      <c r="X110" t="s">
        <v>31</v>
      </c>
      <c r="Y110" t="s">
        <v>42</v>
      </c>
      <c r="Z110" t="s">
        <v>78</v>
      </c>
      <c r="AA110" t="s">
        <v>30</v>
      </c>
      <c r="AB110" t="s">
        <v>38</v>
      </c>
      <c r="AC110" t="s">
        <v>29</v>
      </c>
      <c r="AD110" t="s">
        <v>43</v>
      </c>
      <c r="AE110" t="s">
        <v>24</v>
      </c>
      <c r="AF110" t="s">
        <v>79</v>
      </c>
      <c r="AG110" t="s">
        <v>26</v>
      </c>
      <c r="AH110" t="s">
        <v>44</v>
      </c>
      <c r="AI110" t="s">
        <v>22</v>
      </c>
      <c r="AJ110" t="s">
        <v>27</v>
      </c>
      <c r="AK110" t="s">
        <v>36</v>
      </c>
      <c r="AL110" t="s">
        <v>39</v>
      </c>
      <c r="AM110" t="s">
        <v>33</v>
      </c>
      <c r="AN110" t="s">
        <v>32</v>
      </c>
      <c r="AO110" t="s">
        <v>23</v>
      </c>
      <c r="AP110" t="s">
        <v>28</v>
      </c>
      <c r="AQ110" t="s">
        <v>56</v>
      </c>
      <c r="AR110" t="s">
        <v>59</v>
      </c>
      <c r="AS110" t="s">
        <v>46</v>
      </c>
      <c r="AT110" t="s">
        <v>25</v>
      </c>
      <c r="AU110" t="s">
        <v>41</v>
      </c>
      <c r="AV110" t="s">
        <v>47</v>
      </c>
      <c r="AW110" t="s">
        <v>58</v>
      </c>
      <c r="AX110" t="s">
        <v>57</v>
      </c>
      <c r="AY110" t="s">
        <v>54</v>
      </c>
      <c r="AZ110" t="s">
        <v>61</v>
      </c>
      <c r="BA110" t="s">
        <v>35</v>
      </c>
      <c r="BB110" t="s">
        <v>53</v>
      </c>
      <c r="BC110" t="s">
        <v>37</v>
      </c>
      <c r="BD110" t="s">
        <v>55</v>
      </c>
      <c r="BE110" t="s">
        <v>49</v>
      </c>
      <c r="BF110" t="s">
        <v>50</v>
      </c>
      <c r="BG110" t="s">
        <v>51</v>
      </c>
      <c r="BH110" t="s">
        <v>34</v>
      </c>
      <c r="BI110" t="s">
        <v>52</v>
      </c>
      <c r="BJ110" t="s">
        <v>45</v>
      </c>
      <c r="BK110" t="s">
        <v>40</v>
      </c>
      <c r="BL110" t="s">
        <v>60</v>
      </c>
      <c r="BM110" t="s">
        <v>63</v>
      </c>
      <c r="BN110" t="s">
        <v>87</v>
      </c>
      <c r="BO110" t="s">
        <v>62</v>
      </c>
      <c r="BP110" t="s">
        <v>66</v>
      </c>
      <c r="BQ110" t="s">
        <v>69</v>
      </c>
      <c r="BR110" t="s">
        <v>70</v>
      </c>
      <c r="BS110" t="s">
        <v>71</v>
      </c>
      <c r="BT110" t="s">
        <v>48</v>
      </c>
      <c r="BU110" t="s">
        <v>74</v>
      </c>
      <c r="BV110" t="s">
        <v>87</v>
      </c>
      <c r="BW110" t="s">
        <v>72</v>
      </c>
      <c r="BX110" t="s">
        <v>76</v>
      </c>
      <c r="BY110" t="s">
        <v>73</v>
      </c>
      <c r="BZ110" t="s">
        <v>75</v>
      </c>
      <c r="CA110" t="s">
        <v>77</v>
      </c>
      <c r="CB110" t="s">
        <v>67</v>
      </c>
      <c r="CC110" t="s">
        <v>65</v>
      </c>
      <c r="CD110" t="s">
        <v>68</v>
      </c>
      <c r="CE110" t="s">
        <v>64</v>
      </c>
    </row>
    <row r="111" spans="1:85" x14ac:dyDescent="0.25">
      <c r="A111" t="s">
        <v>112</v>
      </c>
      <c r="B111">
        <v>3</v>
      </c>
      <c r="C111" t="str">
        <f t="shared" si="26"/>
        <v>https://lazymuttgames.com/games/Othello/!3</v>
      </c>
      <c r="D111" t="s">
        <v>17</v>
      </c>
      <c r="E111">
        <v>1</v>
      </c>
      <c r="F111" t="str">
        <f t="shared" si="27"/>
        <v>https://www.enil.no/othello!1</v>
      </c>
      <c r="G111">
        <v>39</v>
      </c>
      <c r="H111">
        <v>0</v>
      </c>
      <c r="I111" cm="1">
        <f t="array" aca="1" ref="I111" ca="1">MAX(ROW($C$1:INDIRECT("$C"&amp;(ROW()-1)))*($C111=$C$1:INDIRECT("$C"&amp;(ROW()-1))),ROW($F$1:INDIRECT("$F"&amp;(ROW()-1)))*($C111=$F$1:INDIRECT("$F"&amp;(ROW()-1))))</f>
        <v>110</v>
      </c>
      <c r="J111" cm="1">
        <f t="array" aca="1" ref="J111" ca="1">MAX(ROW($C$1:INDIRECT("$C"&amp;(ROW()-1)))*($F111=$C$1:INDIRECT("$C"&amp;(ROW()-1))),ROW($F$1:INDIRECT("$F"&amp;(ROW()-1)))*($F111=$F$1:INDIRECT("$F"&amp;(ROW()-1))))</f>
        <v>110</v>
      </c>
      <c r="K111" s="2" cm="1">
        <f t="array" aca="1" ref="K111" ca="1">IF($I111&gt;0,IF(INDEX($C:$C,$I111)=$C111,INDEX($S:$S,$I111),INDEX($T:$T,$I111)),1000)</f>
        <v>986.76163558553094</v>
      </c>
      <c r="L111" s="2" cm="1">
        <f t="array" aca="1" ref="L111" ca="1">IF($J111&gt;0,IF(INDEX($C:$C,$J111)=$F111,INDEX($S:$S,$J111),INDEX($T:$T,$J111)),1000)</f>
        <v>1073.812910187545</v>
      </c>
      <c r="M111">
        <f t="shared" ca="1" si="28"/>
        <v>293.02460485163584</v>
      </c>
      <c r="N111">
        <f t="shared" ca="1" si="29"/>
        <v>483.65120647969746</v>
      </c>
      <c r="O111">
        <f t="shared" ca="1" si="30"/>
        <v>0.37728045675756244</v>
      </c>
      <c r="P111">
        <f t="shared" ca="1" si="31"/>
        <v>0.6227195432424375</v>
      </c>
      <c r="Q111">
        <f t="shared" si="32"/>
        <v>1</v>
      </c>
      <c r="R111">
        <f t="shared" si="33"/>
        <v>0</v>
      </c>
      <c r="S111" s="2">
        <f t="shared" ca="1" si="34"/>
        <v>1006.6886609692889</v>
      </c>
      <c r="T111" s="2">
        <f t="shared" ca="1" si="35"/>
        <v>1053.8858848037869</v>
      </c>
      <c r="V111" t="s">
        <v>92</v>
      </c>
      <c r="W111" t="s">
        <v>29</v>
      </c>
      <c r="X111" t="s">
        <v>32</v>
      </c>
      <c r="Y111" t="s">
        <v>38</v>
      </c>
      <c r="Z111" t="s">
        <v>62</v>
      </c>
      <c r="AA111" t="s">
        <v>22</v>
      </c>
      <c r="AB111" t="s">
        <v>33</v>
      </c>
      <c r="AC111" t="s">
        <v>56</v>
      </c>
      <c r="AD111" t="s">
        <v>79</v>
      </c>
      <c r="AE111" t="s">
        <v>30</v>
      </c>
      <c r="AF111" t="s">
        <v>78</v>
      </c>
      <c r="AG111" t="s">
        <v>42</v>
      </c>
      <c r="AH111" t="s">
        <v>21</v>
      </c>
      <c r="AI111" t="s">
        <v>48</v>
      </c>
      <c r="AJ111" t="s">
        <v>71</v>
      </c>
      <c r="AK111" t="s">
        <v>72</v>
      </c>
      <c r="AL111" t="s">
        <v>74</v>
      </c>
      <c r="AM111" t="s">
        <v>20</v>
      </c>
      <c r="AN111" t="s">
        <v>57</v>
      </c>
      <c r="AO111" t="s">
        <v>76</v>
      </c>
      <c r="AP111" t="s">
        <v>75</v>
      </c>
      <c r="AQ111" t="s">
        <v>58</v>
      </c>
      <c r="AR111" t="s">
        <v>59</v>
      </c>
      <c r="AS111" t="s">
        <v>73</v>
      </c>
      <c r="AT111" t="s">
        <v>68</v>
      </c>
      <c r="AU111" t="s">
        <v>31</v>
      </c>
      <c r="AV111" t="s">
        <v>34</v>
      </c>
      <c r="AW111" t="s">
        <v>54</v>
      </c>
      <c r="AX111" t="s">
        <v>61</v>
      </c>
      <c r="AY111" t="s">
        <v>77</v>
      </c>
      <c r="AZ111" t="s">
        <v>55</v>
      </c>
      <c r="BA111" t="s">
        <v>24</v>
      </c>
      <c r="BB111" t="s">
        <v>44</v>
      </c>
      <c r="BC111" t="s">
        <v>46</v>
      </c>
      <c r="BD111" t="s">
        <v>47</v>
      </c>
    </row>
    <row r="112" spans="1:85" x14ac:dyDescent="0.25">
      <c r="A112" t="s">
        <v>17</v>
      </c>
      <c r="B112">
        <v>1</v>
      </c>
      <c r="C112" t="str">
        <f t="shared" si="26"/>
        <v>https://www.enil.no/othello!1</v>
      </c>
      <c r="D112" t="s">
        <v>112</v>
      </c>
      <c r="E112">
        <v>3</v>
      </c>
      <c r="F112" t="str">
        <f t="shared" si="27"/>
        <v>https://lazymuttgames.com/games/Othello/!3</v>
      </c>
      <c r="G112">
        <v>49</v>
      </c>
      <c r="H112">
        <v>15</v>
      </c>
      <c r="I112" cm="1">
        <f t="array" aca="1" ref="I112" ca="1">MAX(ROW($C$1:INDIRECT("$C"&amp;(ROW()-1)))*($C112=$C$1:INDIRECT("$C"&amp;(ROW()-1))),ROW($F$1:INDIRECT("$F"&amp;(ROW()-1)))*($C112=$F$1:INDIRECT("$F"&amp;(ROW()-1))))</f>
        <v>111</v>
      </c>
      <c r="J112" cm="1">
        <f t="array" aca="1" ref="J112" ca="1">MAX(ROW($C$1:INDIRECT("$C"&amp;(ROW()-1)))*($F112=$C$1:INDIRECT("$C"&amp;(ROW()-1))),ROW($F$1:INDIRECT("$F"&amp;(ROW()-1)))*($F112=$F$1:INDIRECT("$F"&amp;(ROW()-1))))</f>
        <v>111</v>
      </c>
      <c r="K112" s="2" cm="1">
        <f t="array" aca="1" ref="K112" ca="1">IF($I112&gt;0,IF(INDEX($C:$C,$I112)=$C112,INDEX($S:$S,$I112),INDEX($T:$T,$I112)),1000)</f>
        <v>1053.8858848037869</v>
      </c>
      <c r="L112" s="2" cm="1">
        <f t="array" aca="1" ref="L112" ca="1">IF($J112&gt;0,IF(INDEX($C:$C,$J112)=$F112,INDEX($S:$S,$J112),INDEX($T:$T,$J112)),1000)</f>
        <v>1006.6886609692889</v>
      </c>
      <c r="M112">
        <f t="shared" ca="1" si="28"/>
        <v>431.2357050840991</v>
      </c>
      <c r="N112">
        <f t="shared" ca="1" si="29"/>
        <v>328.64093115177411</v>
      </c>
      <c r="O112">
        <f t="shared" ca="1" si="30"/>
        <v>0.56750751966828372</v>
      </c>
      <c r="P112">
        <f t="shared" ca="1" si="31"/>
        <v>0.43249248033171628</v>
      </c>
      <c r="Q112">
        <f t="shared" si="32"/>
        <v>1</v>
      </c>
      <c r="R112">
        <f t="shared" si="33"/>
        <v>0</v>
      </c>
      <c r="S112" s="2">
        <f t="shared" ca="1" si="34"/>
        <v>1067.7256441744019</v>
      </c>
      <c r="T112" s="2">
        <f t="shared" ca="1" si="35"/>
        <v>992.84890159867393</v>
      </c>
      <c r="V112" t="s">
        <v>19</v>
      </c>
      <c r="W112" t="s">
        <v>20</v>
      </c>
      <c r="X112" t="s">
        <v>43</v>
      </c>
      <c r="Y112" t="s">
        <v>22</v>
      </c>
      <c r="Z112" t="s">
        <v>31</v>
      </c>
      <c r="AA112" t="s">
        <v>34</v>
      </c>
      <c r="AB112" t="s">
        <v>21</v>
      </c>
      <c r="AC112" t="s">
        <v>42</v>
      </c>
      <c r="AD112" t="s">
        <v>24</v>
      </c>
      <c r="AE112" t="s">
        <v>33</v>
      </c>
      <c r="AF112" t="s">
        <v>38</v>
      </c>
      <c r="AG112" t="s">
        <v>48</v>
      </c>
      <c r="AH112" t="s">
        <v>29</v>
      </c>
      <c r="AI112" t="s">
        <v>32</v>
      </c>
      <c r="AJ112" t="s">
        <v>54</v>
      </c>
      <c r="AK112" t="s">
        <v>56</v>
      </c>
      <c r="AL112" t="s">
        <v>55</v>
      </c>
      <c r="AM112" t="s">
        <v>61</v>
      </c>
      <c r="AN112" t="s">
        <v>57</v>
      </c>
      <c r="AO112" t="s">
        <v>30</v>
      </c>
      <c r="AP112" t="s">
        <v>60</v>
      </c>
      <c r="AQ112" t="s">
        <v>44</v>
      </c>
      <c r="AR112" t="s">
        <v>76</v>
      </c>
      <c r="AS112" t="s">
        <v>58</v>
      </c>
      <c r="AT112" t="s">
        <v>59</v>
      </c>
      <c r="AU112" t="s">
        <v>73</v>
      </c>
      <c r="AV112" t="s">
        <v>72</v>
      </c>
      <c r="AW112" t="s">
        <v>71</v>
      </c>
      <c r="AX112" t="s">
        <v>75</v>
      </c>
      <c r="AY112" t="s">
        <v>74</v>
      </c>
      <c r="AZ112" t="s">
        <v>78</v>
      </c>
      <c r="BA112" t="s">
        <v>62</v>
      </c>
      <c r="BB112" t="s">
        <v>25</v>
      </c>
      <c r="BC112" t="s">
        <v>39</v>
      </c>
      <c r="BD112" t="s">
        <v>63</v>
      </c>
      <c r="BE112" t="s">
        <v>77</v>
      </c>
      <c r="BF112" t="s">
        <v>41</v>
      </c>
      <c r="BG112" t="s">
        <v>36</v>
      </c>
      <c r="BH112" t="s">
        <v>47</v>
      </c>
      <c r="BI112" t="s">
        <v>52</v>
      </c>
      <c r="BJ112" t="s">
        <v>26</v>
      </c>
      <c r="BK112" t="s">
        <v>27</v>
      </c>
      <c r="BL112" t="s">
        <v>23</v>
      </c>
      <c r="BM112" t="s">
        <v>28</v>
      </c>
      <c r="BN112" t="s">
        <v>49</v>
      </c>
      <c r="BO112" t="s">
        <v>66</v>
      </c>
      <c r="BP112" t="s">
        <v>46</v>
      </c>
      <c r="BQ112" t="s">
        <v>40</v>
      </c>
      <c r="BR112" t="s">
        <v>68</v>
      </c>
      <c r="BS112" t="s">
        <v>65</v>
      </c>
      <c r="BT112" t="s">
        <v>35</v>
      </c>
      <c r="BU112" t="s">
        <v>53</v>
      </c>
      <c r="BV112" t="s">
        <v>69</v>
      </c>
      <c r="BW112" t="s">
        <v>67</v>
      </c>
      <c r="BX112" t="s">
        <v>45</v>
      </c>
      <c r="BY112" t="s">
        <v>50</v>
      </c>
      <c r="BZ112" t="s">
        <v>70</v>
      </c>
      <c r="CA112" t="s">
        <v>37</v>
      </c>
      <c r="CB112" t="s">
        <v>51</v>
      </c>
      <c r="CC112" t="s">
        <v>87</v>
      </c>
      <c r="CD112" t="s">
        <v>64</v>
      </c>
    </row>
    <row r="113" spans="1:87" x14ac:dyDescent="0.25">
      <c r="A113" t="s">
        <v>17</v>
      </c>
      <c r="B113">
        <v>1</v>
      </c>
      <c r="C113" t="str">
        <f t="shared" si="26"/>
        <v>https://www.enil.no/othello!1</v>
      </c>
      <c r="D113" t="s">
        <v>112</v>
      </c>
      <c r="E113">
        <v>3</v>
      </c>
      <c r="F113" t="str">
        <f t="shared" si="27"/>
        <v>https://lazymuttgames.com/games/Othello/!3</v>
      </c>
      <c r="G113">
        <v>49</v>
      </c>
      <c r="H113">
        <v>15</v>
      </c>
      <c r="I113" cm="1">
        <f t="array" aca="1" ref="I113" ca="1">MAX(ROW($C$1:INDIRECT("$C"&amp;(ROW()-1)))*($C113=$C$1:INDIRECT("$C"&amp;(ROW()-1))),ROW($F$1:INDIRECT("$F"&amp;(ROW()-1)))*($C113=$F$1:INDIRECT("$F"&amp;(ROW()-1))))</f>
        <v>112</v>
      </c>
      <c r="J113" cm="1">
        <f t="array" aca="1" ref="J113" ca="1">MAX(ROW($C$1:INDIRECT("$C"&amp;(ROW()-1)))*($F113=$C$1:INDIRECT("$C"&amp;(ROW()-1))),ROW($F$1:INDIRECT("$F"&amp;(ROW()-1)))*($F113=$F$1:INDIRECT("$F"&amp;(ROW()-1))))</f>
        <v>112</v>
      </c>
      <c r="K113" s="2" cm="1">
        <f t="array" aca="1" ref="K113" ca="1">IF($I113&gt;0,IF(INDEX($C:$C,$I113)=$C113,INDEX($S:$S,$I113),INDEX($T:$T,$I113)),1000)</f>
        <v>1067.7256441744019</v>
      </c>
      <c r="L113" s="2" cm="1">
        <f t="array" aca="1" ref="L113" ca="1">IF($J113&gt;0,IF(INDEX($C:$C,$J113)=$F113,INDEX($S:$S,$J113),INDEX($T:$T,$J113)),1000)</f>
        <v>992.84890159867393</v>
      </c>
      <c r="M113">
        <f t="shared" ca="1" si="28"/>
        <v>466.99702126854424</v>
      </c>
      <c r="N113">
        <f t="shared" ca="1" si="29"/>
        <v>303.47453454790656</v>
      </c>
      <c r="O113">
        <f t="shared" ca="1" si="30"/>
        <v>0.60611844492257527</v>
      </c>
      <c r="P113">
        <f t="shared" ca="1" si="31"/>
        <v>0.39388155507742484</v>
      </c>
      <c r="Q113">
        <f t="shared" si="32"/>
        <v>1</v>
      </c>
      <c r="R113">
        <f t="shared" si="33"/>
        <v>0</v>
      </c>
      <c r="S113" s="2">
        <f t="shared" ca="1" si="34"/>
        <v>1080.3298539368795</v>
      </c>
      <c r="T113" s="2">
        <f t="shared" ca="1" si="35"/>
        <v>980.24469183619635</v>
      </c>
      <c r="V113" t="s">
        <v>92</v>
      </c>
      <c r="W113" t="s">
        <v>38</v>
      </c>
      <c r="X113" t="s">
        <v>79</v>
      </c>
      <c r="Y113" t="s">
        <v>30</v>
      </c>
      <c r="Z113" t="s">
        <v>48</v>
      </c>
      <c r="AA113" t="s">
        <v>71</v>
      </c>
      <c r="AB113" t="s">
        <v>33</v>
      </c>
      <c r="AC113" t="s">
        <v>29</v>
      </c>
      <c r="AD113" t="s">
        <v>56</v>
      </c>
      <c r="AE113" t="s">
        <v>21</v>
      </c>
      <c r="AF113" t="s">
        <v>42</v>
      </c>
      <c r="AG113" t="s">
        <v>78</v>
      </c>
      <c r="AH113" t="s">
        <v>20</v>
      </c>
      <c r="AI113" t="s">
        <v>31</v>
      </c>
      <c r="AJ113" t="s">
        <v>25</v>
      </c>
      <c r="AK113" t="s">
        <v>24</v>
      </c>
      <c r="AL113" t="s">
        <v>36</v>
      </c>
      <c r="AM113" t="s">
        <v>39</v>
      </c>
      <c r="AN113" t="s">
        <v>41</v>
      </c>
      <c r="AO113" t="s">
        <v>22</v>
      </c>
      <c r="AP113" t="s">
        <v>64</v>
      </c>
      <c r="AQ113" t="s">
        <v>58</v>
      </c>
      <c r="AR113" t="s">
        <v>23</v>
      </c>
      <c r="AS113" t="s">
        <v>44</v>
      </c>
      <c r="AT113" t="s">
        <v>47</v>
      </c>
      <c r="AU113" t="s">
        <v>35</v>
      </c>
      <c r="AV113" t="s">
        <v>26</v>
      </c>
      <c r="AW113" t="s">
        <v>34</v>
      </c>
      <c r="AX113" t="s">
        <v>28</v>
      </c>
      <c r="AY113" t="s">
        <v>27</v>
      </c>
      <c r="AZ113" t="s">
        <v>32</v>
      </c>
      <c r="BA113" t="s">
        <v>46</v>
      </c>
      <c r="BB113" t="s">
        <v>54</v>
      </c>
      <c r="BC113" t="s">
        <v>61</v>
      </c>
      <c r="BD113" t="s">
        <v>52</v>
      </c>
      <c r="BE113" t="s">
        <v>49</v>
      </c>
      <c r="BF113" t="s">
        <v>57</v>
      </c>
      <c r="BG113" t="s">
        <v>55</v>
      </c>
      <c r="BH113" t="s">
        <v>59</v>
      </c>
      <c r="BI113" t="s">
        <v>63</v>
      </c>
      <c r="BJ113" t="s">
        <v>72</v>
      </c>
      <c r="BK113" t="s">
        <v>74</v>
      </c>
      <c r="BL113" t="s">
        <v>76</v>
      </c>
      <c r="BM113" t="s">
        <v>75</v>
      </c>
      <c r="BN113" t="s">
        <v>77</v>
      </c>
      <c r="BO113" t="s">
        <v>40</v>
      </c>
      <c r="BP113" t="s">
        <v>62</v>
      </c>
      <c r="BQ113" t="s">
        <v>66</v>
      </c>
      <c r="BR113" t="s">
        <v>53</v>
      </c>
      <c r="BS113" t="s">
        <v>51</v>
      </c>
      <c r="BT113" t="s">
        <v>73</v>
      </c>
      <c r="BU113" t="s">
        <v>68</v>
      </c>
      <c r="BV113" t="s">
        <v>45</v>
      </c>
      <c r="BW113" t="s">
        <v>50</v>
      </c>
      <c r="BX113" t="s">
        <v>69</v>
      </c>
      <c r="BY113" t="s">
        <v>67</v>
      </c>
      <c r="BZ113" t="s">
        <v>37</v>
      </c>
      <c r="CA113" t="s">
        <v>70</v>
      </c>
      <c r="CB113" t="s">
        <v>65</v>
      </c>
      <c r="CC113" t="s">
        <v>87</v>
      </c>
      <c r="CD113" t="s">
        <v>60</v>
      </c>
    </row>
    <row r="114" spans="1:87" x14ac:dyDescent="0.25">
      <c r="A114" t="s">
        <v>112</v>
      </c>
      <c r="B114">
        <v>3</v>
      </c>
      <c r="C114" t="str">
        <f t="shared" si="26"/>
        <v>https://lazymuttgames.com/games/Othello/!3</v>
      </c>
      <c r="D114" t="s">
        <v>109</v>
      </c>
      <c r="E114" t="s">
        <v>95</v>
      </c>
      <c r="F114" t="str">
        <f t="shared" si="27"/>
        <v>https://hewgill.com/othello/!Hard</v>
      </c>
      <c r="G114">
        <v>32</v>
      </c>
      <c r="H114">
        <v>32</v>
      </c>
      <c r="I114" cm="1">
        <f t="array" aca="1" ref="I114" ca="1">MAX(ROW($C$1:INDIRECT("$C"&amp;(ROW()-1)))*($C114=$C$1:INDIRECT("$C"&amp;(ROW()-1))),ROW($F$1:INDIRECT("$F"&amp;(ROW()-1)))*($C114=$F$1:INDIRECT("$F"&amp;(ROW()-1))))</f>
        <v>113</v>
      </c>
      <c r="J114" cm="1">
        <f t="array" aca="1" ref="J114" ca="1">MAX(ROW($C$1:INDIRECT("$C"&amp;(ROW()-1)))*($F114=$C$1:INDIRECT("$C"&amp;(ROW()-1))),ROW($F$1:INDIRECT("$F"&amp;(ROW()-1)))*($F114=$F$1:INDIRECT("$F"&amp;(ROW()-1))))</f>
        <v>106</v>
      </c>
      <c r="K114" s="2" cm="1">
        <f t="array" aca="1" ref="K114" ca="1">IF($I114&gt;0,IF(INDEX($C:$C,$I114)=$C114,INDEX($S:$S,$I114),INDEX($T:$T,$I114)),1000)</f>
        <v>980.24469183619635</v>
      </c>
      <c r="L114" s="2" cm="1">
        <f t="array" aca="1" ref="L114" ca="1">IF($J114&gt;0,IF(INDEX($C:$C,$J114)=$F114,INDEX($S:$S,$J114),INDEX($T:$T,$J114)),1000)</f>
        <v>1067.4244310009731</v>
      </c>
      <c r="M114">
        <f t="shared" ca="1" si="28"/>
        <v>282.23555883415531</v>
      </c>
      <c r="N114">
        <f t="shared" ca="1" si="29"/>
        <v>466.18798627383779</v>
      </c>
      <c r="O114">
        <f t="shared" ca="1" si="30"/>
        <v>0.37710673411995665</v>
      </c>
      <c r="P114">
        <f t="shared" ca="1" si="31"/>
        <v>0.62289326588004346</v>
      </c>
      <c r="Q114">
        <f t="shared" si="32"/>
        <v>0.5</v>
      </c>
      <c r="R114">
        <f t="shared" si="33"/>
        <v>0.5</v>
      </c>
      <c r="S114" s="2">
        <f t="shared" ca="1" si="34"/>
        <v>984.17727634435778</v>
      </c>
      <c r="T114" s="2">
        <f t="shared" ca="1" si="35"/>
        <v>1063.4918464928116</v>
      </c>
    </row>
    <row r="115" spans="1:87" x14ac:dyDescent="0.25">
      <c r="A115" t="s">
        <v>112</v>
      </c>
      <c r="B115">
        <v>3</v>
      </c>
      <c r="C115" t="str">
        <f t="shared" si="26"/>
        <v>https://lazymuttgames.com/games/Othello/!3</v>
      </c>
      <c r="D115" t="s">
        <v>109</v>
      </c>
      <c r="E115" t="s">
        <v>95</v>
      </c>
      <c r="F115" t="str">
        <f t="shared" si="27"/>
        <v>https://hewgill.com/othello/!Hard</v>
      </c>
      <c r="G115">
        <v>19</v>
      </c>
      <c r="H115">
        <v>45</v>
      </c>
      <c r="I115" cm="1">
        <f t="array" aca="1" ref="I115" ca="1">MAX(ROW($C$1:INDIRECT("$C"&amp;(ROW()-1)))*($C115=$C$1:INDIRECT("$C"&amp;(ROW()-1))),ROW($F$1:INDIRECT("$F"&amp;(ROW()-1)))*($C115=$F$1:INDIRECT("$F"&amp;(ROW()-1))))</f>
        <v>114</v>
      </c>
      <c r="J115" cm="1">
        <f t="array" aca="1" ref="J115" ca="1">MAX(ROW($C$1:INDIRECT("$C"&amp;(ROW()-1)))*($F115=$C$1:INDIRECT("$C"&amp;(ROW()-1))),ROW($F$1:INDIRECT("$F"&amp;(ROW()-1)))*($F115=$F$1:INDIRECT("$F"&amp;(ROW()-1))))</f>
        <v>114</v>
      </c>
      <c r="K115" s="2" cm="1">
        <f t="array" aca="1" ref="K115" ca="1">IF($I115&gt;0,IF(INDEX($C:$C,$I115)=$C115,INDEX($S:$S,$I115),INDEX($T:$T,$I115)),1000)</f>
        <v>984.17727634435778</v>
      </c>
      <c r="L115" s="2" cm="1">
        <f t="array" aca="1" ref="L115" ca="1">IF($J115&gt;0,IF(INDEX($C:$C,$J115)=$F115,INDEX($S:$S,$J115),INDEX($T:$T,$J115)),1000)</f>
        <v>1063.4918464928116</v>
      </c>
      <c r="M115">
        <f t="shared" ca="1" si="28"/>
        <v>288.69761152725607</v>
      </c>
      <c r="N115">
        <f t="shared" ca="1" si="29"/>
        <v>455.75308410663399</v>
      </c>
      <c r="O115">
        <f t="shared" ca="1" si="30"/>
        <v>0.38779950535398966</v>
      </c>
      <c r="P115">
        <f t="shared" ca="1" si="31"/>
        <v>0.61220049464601034</v>
      </c>
      <c r="Q115">
        <f t="shared" si="32"/>
        <v>0</v>
      </c>
      <c r="R115">
        <f t="shared" si="33"/>
        <v>1</v>
      </c>
      <c r="S115" s="2">
        <f t="shared" ca="1" si="34"/>
        <v>971.76769217303013</v>
      </c>
      <c r="T115" s="2">
        <f t="shared" ca="1" si="35"/>
        <v>1075.9014306641393</v>
      </c>
    </row>
    <row r="116" spans="1:87" x14ac:dyDescent="0.25">
      <c r="A116" t="s">
        <v>112</v>
      </c>
      <c r="B116">
        <v>3</v>
      </c>
      <c r="C116" t="str">
        <f t="shared" si="26"/>
        <v>https://lazymuttgames.com/games/Othello/!3</v>
      </c>
      <c r="D116" t="s">
        <v>109</v>
      </c>
      <c r="E116" t="s">
        <v>95</v>
      </c>
      <c r="F116" t="str">
        <f t="shared" si="27"/>
        <v>https://hewgill.com/othello/!Hard</v>
      </c>
      <c r="G116">
        <v>19</v>
      </c>
      <c r="H116">
        <v>45</v>
      </c>
      <c r="I116" cm="1">
        <f t="array" aca="1" ref="I116" ca="1">MAX(ROW($C$1:INDIRECT("$C"&amp;(ROW()-1)))*($C116=$C$1:INDIRECT("$C"&amp;(ROW()-1))),ROW($F$1:INDIRECT("$F"&amp;(ROW()-1)))*($C116=$F$1:INDIRECT("$F"&amp;(ROW()-1))))</f>
        <v>115</v>
      </c>
      <c r="J116" cm="1">
        <f t="array" aca="1" ref="J116" ca="1">MAX(ROW($C$1:INDIRECT("$C"&amp;(ROW()-1)))*($F116=$C$1:INDIRECT("$C"&amp;(ROW()-1))),ROW($F$1:INDIRECT("$F"&amp;(ROW()-1)))*($F116=$F$1:INDIRECT("$F"&amp;(ROW()-1))))</f>
        <v>115</v>
      </c>
      <c r="K116" s="2" cm="1">
        <f t="array" aca="1" ref="K116" ca="1">IF($I116&gt;0,IF(INDEX($C:$C,$I116)=$C116,INDEX($S:$S,$I116),INDEX($T:$T,$I116)),1000)</f>
        <v>971.76769217303013</v>
      </c>
      <c r="L116" s="2" cm="1">
        <f t="array" aca="1" ref="L116" ca="1">IF($J116&gt;0,IF(INDEX($C:$C,$J116)=$F116,INDEX($S:$S,$J116),INDEX($T:$T,$J116)),1000)</f>
        <v>1075.9014306641393</v>
      </c>
      <c r="M116">
        <f t="shared" ca="1" si="28"/>
        <v>268.79378971066035</v>
      </c>
      <c r="N116">
        <f t="shared" ca="1" si="29"/>
        <v>489.50099245000433</v>
      </c>
      <c r="O116">
        <f t="shared" ca="1" si="30"/>
        <v>0.35447136922763278</v>
      </c>
      <c r="P116">
        <f t="shared" ca="1" si="31"/>
        <v>0.64552863077236722</v>
      </c>
      <c r="Q116">
        <f t="shared" si="32"/>
        <v>0</v>
      </c>
      <c r="R116">
        <f t="shared" si="33"/>
        <v>1</v>
      </c>
      <c r="S116" s="2">
        <f t="shared" ca="1" si="34"/>
        <v>960.42460835774591</v>
      </c>
      <c r="T116" s="2">
        <f t="shared" ca="1" si="35"/>
        <v>1087.2445144794235</v>
      </c>
    </row>
    <row r="117" spans="1:87" x14ac:dyDescent="0.25">
      <c r="A117" t="s">
        <v>112</v>
      </c>
      <c r="B117">
        <v>3</v>
      </c>
      <c r="C117" t="str">
        <f t="shared" si="26"/>
        <v>https://lazymuttgames.com/games/Othello/!3</v>
      </c>
      <c r="D117" t="s">
        <v>108</v>
      </c>
      <c r="F117" t="str">
        <f t="shared" si="27"/>
        <v>http://davidbau.com/reversi/!</v>
      </c>
      <c r="G117">
        <v>51</v>
      </c>
      <c r="H117">
        <v>13</v>
      </c>
      <c r="I117" cm="1">
        <f t="array" aca="1" ref="I117" ca="1">MAX(ROW($C$1:INDIRECT("$C"&amp;(ROW()-1)))*($C117=$C$1:INDIRECT("$C"&amp;(ROW()-1))),ROW($F$1:INDIRECT("$F"&amp;(ROW()-1)))*($C117=$F$1:INDIRECT("$F"&amp;(ROW()-1))))</f>
        <v>116</v>
      </c>
      <c r="J117" cm="1">
        <f t="array" aca="1" ref="J117" ca="1">MAX(ROW($C$1:INDIRECT("$C"&amp;(ROW()-1)))*($F117=$C$1:INDIRECT("$C"&amp;(ROW()-1))),ROW($F$1:INDIRECT("$F"&amp;(ROW()-1)))*($F117=$F$1:INDIRECT("$F"&amp;(ROW()-1))))</f>
        <v>109</v>
      </c>
      <c r="K117" s="2" cm="1">
        <f t="array" aca="1" ref="K117" ca="1">IF($I117&gt;0,IF(INDEX($C:$C,$I117)=$C117,INDEX($S:$S,$I117),INDEX($T:$T,$I117)),1000)</f>
        <v>960.42460835774591</v>
      </c>
      <c r="L117" s="2" cm="1">
        <f t="array" aca="1" ref="L117" ca="1">IF($J117&gt;0,IF(INDEX($C:$C,$J117)=$F117,INDEX($S:$S,$J117),INDEX($T:$T,$J117)),1000)</f>
        <v>1037.4334662192916</v>
      </c>
      <c r="M117">
        <f t="shared" ca="1" si="28"/>
        <v>251.8033599818726</v>
      </c>
      <c r="N117">
        <f t="shared" ca="1" si="29"/>
        <v>392.26870846120357</v>
      </c>
      <c r="O117">
        <f t="shared" ca="1" si="30"/>
        <v>0.3909552553498557</v>
      </c>
      <c r="P117">
        <f t="shared" ca="1" si="31"/>
        <v>0.60904474465014424</v>
      </c>
      <c r="Q117">
        <f t="shared" si="32"/>
        <v>1</v>
      </c>
      <c r="R117">
        <f t="shared" si="33"/>
        <v>0</v>
      </c>
      <c r="S117" s="2">
        <f t="shared" ca="1" si="34"/>
        <v>979.91404018655055</v>
      </c>
      <c r="T117" s="2">
        <f t="shared" ca="1" si="35"/>
        <v>1017.944034390487</v>
      </c>
    </row>
    <row r="118" spans="1:87" x14ac:dyDescent="0.25">
      <c r="A118" t="s">
        <v>112</v>
      </c>
      <c r="B118">
        <v>3</v>
      </c>
      <c r="C118" t="str">
        <f t="shared" si="26"/>
        <v>https://lazymuttgames.com/games/Othello/!3</v>
      </c>
      <c r="D118" t="s">
        <v>108</v>
      </c>
      <c r="F118" t="str">
        <f t="shared" si="27"/>
        <v>http://davidbau.com/reversi/!</v>
      </c>
      <c r="G118">
        <v>48</v>
      </c>
      <c r="H118">
        <v>16</v>
      </c>
      <c r="I118" cm="1">
        <f t="array" aca="1" ref="I118" ca="1">MAX(ROW($C$1:INDIRECT("$C"&amp;(ROW()-1)))*($C118=$C$1:INDIRECT("$C"&amp;(ROW()-1))),ROW($F$1:INDIRECT("$F"&amp;(ROW()-1)))*($C118=$F$1:INDIRECT("$F"&amp;(ROW()-1))))</f>
        <v>117</v>
      </c>
      <c r="J118" cm="1">
        <f t="array" aca="1" ref="J118" ca="1">MAX(ROW($C$1:INDIRECT("$C"&amp;(ROW()-1)))*($F118=$C$1:INDIRECT("$C"&amp;(ROW()-1))),ROW($F$1:INDIRECT("$F"&amp;(ROW()-1)))*($F118=$F$1:INDIRECT("$F"&amp;(ROW()-1))))</f>
        <v>117</v>
      </c>
      <c r="K118" s="2" cm="1">
        <f t="array" aca="1" ref="K118" ca="1">IF($I118&gt;0,IF(INDEX($C:$C,$I118)=$C118,INDEX($S:$S,$I118),INDEX($T:$T,$I118)),1000)</f>
        <v>979.91404018655055</v>
      </c>
      <c r="L118" s="2" cm="1">
        <f t="array" aca="1" ref="L118" ca="1">IF($J118&gt;0,IF(INDEX($C:$C,$J118)=$F118,INDEX($S:$S,$J118),INDEX($T:$T,$J118)),1000)</f>
        <v>1017.944034390487</v>
      </c>
      <c r="M118">
        <f t="shared" ca="1" si="28"/>
        <v>281.69886714304414</v>
      </c>
      <c r="N118">
        <f t="shared" ca="1" si="29"/>
        <v>350.63889254522252</v>
      </c>
      <c r="O118">
        <f t="shared" ca="1" si="30"/>
        <v>0.44548797351895858</v>
      </c>
      <c r="P118">
        <f t="shared" ca="1" si="31"/>
        <v>0.55451202648104136</v>
      </c>
      <c r="Q118">
        <f t="shared" si="32"/>
        <v>1</v>
      </c>
      <c r="R118">
        <f t="shared" si="33"/>
        <v>0</v>
      </c>
      <c r="S118" s="2">
        <f t="shared" ca="1" si="34"/>
        <v>997.6584250339439</v>
      </c>
      <c r="T118" s="2">
        <f t="shared" ca="1" si="35"/>
        <v>1000.1996495430936</v>
      </c>
    </row>
    <row r="119" spans="1:87" x14ac:dyDescent="0.25">
      <c r="A119" t="s">
        <v>112</v>
      </c>
      <c r="B119">
        <v>3</v>
      </c>
      <c r="C119" t="str">
        <f t="shared" si="26"/>
        <v>https://lazymuttgames.com/games/Othello/!3</v>
      </c>
      <c r="D119" t="s">
        <v>108</v>
      </c>
      <c r="F119" t="str">
        <f t="shared" si="27"/>
        <v>http://davidbau.com/reversi/!</v>
      </c>
      <c r="G119">
        <v>22</v>
      </c>
      <c r="H119">
        <v>42</v>
      </c>
      <c r="I119" cm="1">
        <f t="array" aca="1" ref="I119" ca="1">MAX(ROW($C$1:INDIRECT("$C"&amp;(ROW()-1)))*($C119=$C$1:INDIRECT("$C"&amp;(ROW()-1))),ROW($F$1:INDIRECT("$F"&amp;(ROW()-1)))*($C119=$F$1:INDIRECT("$F"&amp;(ROW()-1))))</f>
        <v>118</v>
      </c>
      <c r="J119" cm="1">
        <f t="array" aca="1" ref="J119" ca="1">MAX(ROW($C$1:INDIRECT("$C"&amp;(ROW()-1)))*($F119=$C$1:INDIRECT("$C"&amp;(ROW()-1))),ROW($F$1:INDIRECT("$F"&amp;(ROW()-1)))*($F119=$F$1:INDIRECT("$F"&amp;(ROW()-1))))</f>
        <v>118</v>
      </c>
      <c r="K119" s="2" cm="1">
        <f t="array" aca="1" ref="K119" ca="1">IF($I119&gt;0,IF(INDEX($C:$C,$I119)=$C119,INDEX($S:$S,$I119),INDEX($T:$T,$I119)),1000)</f>
        <v>997.6584250339439</v>
      </c>
      <c r="L119" s="2" cm="1">
        <f t="array" aca="1" ref="L119" ca="1">IF($J119&gt;0,IF(INDEX($C:$C,$J119)=$F119,INDEX($S:$S,$J119),INDEX($T:$T,$J119)),1000)</f>
        <v>1000.1996495430936</v>
      </c>
      <c r="M119">
        <f t="shared" ca="1" si="28"/>
        <v>311.99387102244174</v>
      </c>
      <c r="N119">
        <f t="shared" ca="1" si="29"/>
        <v>316.59140765356864</v>
      </c>
      <c r="O119">
        <f t="shared" ca="1" si="30"/>
        <v>0.49634294916927524</v>
      </c>
      <c r="P119">
        <f t="shared" ca="1" si="31"/>
        <v>0.50365705083072476</v>
      </c>
      <c r="Q119">
        <f t="shared" si="32"/>
        <v>0</v>
      </c>
      <c r="R119">
        <f t="shared" si="33"/>
        <v>1</v>
      </c>
      <c r="S119" s="2">
        <f t="shared" ca="1" si="34"/>
        <v>981.7754506605271</v>
      </c>
      <c r="T119" s="2">
        <f t="shared" ca="1" si="35"/>
        <v>1016.0826239165104</v>
      </c>
    </row>
    <row r="120" spans="1:87" x14ac:dyDescent="0.25">
      <c r="A120" t="s">
        <v>17</v>
      </c>
      <c r="B120">
        <v>1</v>
      </c>
      <c r="C120" t="str">
        <f t="shared" si="26"/>
        <v>https://www.enil.no/othello!1</v>
      </c>
      <c r="D120" t="s">
        <v>116</v>
      </c>
      <c r="E120" t="s">
        <v>117</v>
      </c>
      <c r="F120" t="str">
        <f t="shared" si="27"/>
        <v>https://kana.github.io/othello-js/!PM-1024/e</v>
      </c>
      <c r="G120">
        <v>32</v>
      </c>
      <c r="H120">
        <v>32</v>
      </c>
      <c r="I120" cm="1">
        <f t="array" aca="1" ref="I120" ca="1">MAX(ROW($C$1:INDIRECT("$C"&amp;(ROW()-1)))*($C120=$C$1:INDIRECT("$C"&amp;(ROW()-1))),ROW($F$1:INDIRECT("$F"&amp;(ROW()-1)))*($C120=$F$1:INDIRECT("$F"&amp;(ROW()-1))))</f>
        <v>113</v>
      </c>
      <c r="J120" cm="1">
        <f t="array" aca="1" ref="J120" ca="1">MAX(ROW($C$1:INDIRECT("$C"&amp;(ROW()-1)))*($F120=$C$1:INDIRECT("$C"&amp;(ROW()-1))),ROW($F$1:INDIRECT("$F"&amp;(ROW()-1)))*($F120=$F$1:INDIRECT("$F"&amp;(ROW()-1))))</f>
        <v>0</v>
      </c>
      <c r="K120" s="2" cm="1">
        <f t="array" aca="1" ref="K120" ca="1">IF($I120&gt;0,IF(INDEX($C:$C,$I120)=$C120,INDEX($S:$S,$I120),INDEX($T:$T,$I120)),1000)</f>
        <v>1080.3298539368795</v>
      </c>
      <c r="L120" s="2" cm="1">
        <f t="array" aca="1" ref="L120" ca="1">IF($J120&gt;0,IF(INDEX($C:$C,$J120)=$F120,INDEX($S:$S,$J120),INDEX($T:$T,$J120)),1000)</f>
        <v>1000</v>
      </c>
      <c r="M120">
        <f t="shared" ca="1" si="28"/>
        <v>502.13978794928357</v>
      </c>
      <c r="N120">
        <f t="shared" ca="1" si="29"/>
        <v>316.22776601683825</v>
      </c>
      <c r="O120">
        <f t="shared" ca="1" si="30"/>
        <v>0.61358711683487732</v>
      </c>
      <c r="P120">
        <f t="shared" ca="1" si="31"/>
        <v>0.38641288316512268</v>
      </c>
      <c r="Q120">
        <f t="shared" si="32"/>
        <v>0.5</v>
      </c>
      <c r="R120">
        <f t="shared" si="33"/>
        <v>0.5</v>
      </c>
      <c r="S120" s="2">
        <f t="shared" ca="1" si="34"/>
        <v>1076.6950661981634</v>
      </c>
      <c r="T120" s="2">
        <f t="shared" ca="1" si="35"/>
        <v>1003.6347877387161</v>
      </c>
      <c r="V120" t="s">
        <v>92</v>
      </c>
      <c r="W120" t="s">
        <v>38</v>
      </c>
      <c r="X120" t="s">
        <v>62</v>
      </c>
      <c r="Y120" t="s">
        <v>66</v>
      </c>
      <c r="Z120" t="s">
        <v>33</v>
      </c>
      <c r="AA120" t="s">
        <v>30</v>
      </c>
      <c r="AB120" t="s">
        <v>69</v>
      </c>
      <c r="AC120" t="s">
        <v>54</v>
      </c>
      <c r="AD120" t="s">
        <v>56</v>
      </c>
      <c r="AE120" t="s">
        <v>32</v>
      </c>
      <c r="AF120" t="s">
        <v>61</v>
      </c>
      <c r="AG120" t="s">
        <v>29</v>
      </c>
      <c r="AH120" t="s">
        <v>79</v>
      </c>
      <c r="AI120" t="s">
        <v>58</v>
      </c>
      <c r="AJ120" t="s">
        <v>57</v>
      </c>
      <c r="AK120" t="s">
        <v>55</v>
      </c>
      <c r="AL120" t="s">
        <v>59</v>
      </c>
      <c r="AM120" t="s">
        <v>26</v>
      </c>
      <c r="AN120" t="s">
        <v>72</v>
      </c>
      <c r="AO120" t="s">
        <v>71</v>
      </c>
      <c r="AP120" t="s">
        <v>74</v>
      </c>
      <c r="AQ120" t="s">
        <v>63</v>
      </c>
      <c r="AR120" t="s">
        <v>48</v>
      </c>
      <c r="AS120" t="s">
        <v>70</v>
      </c>
      <c r="AT120" t="s">
        <v>76</v>
      </c>
      <c r="AU120" t="s">
        <v>77</v>
      </c>
      <c r="AV120" t="s">
        <v>75</v>
      </c>
      <c r="AW120" t="s">
        <v>73</v>
      </c>
      <c r="AX120" t="s">
        <v>20</v>
      </c>
      <c r="AY120" t="s">
        <v>46</v>
      </c>
      <c r="AZ120" t="s">
        <v>21</v>
      </c>
      <c r="BA120" t="s">
        <v>78</v>
      </c>
      <c r="BB120" t="s">
        <v>42</v>
      </c>
      <c r="BC120" t="s">
        <v>24</v>
      </c>
      <c r="BD120" t="s">
        <v>68</v>
      </c>
      <c r="BE120" t="s">
        <v>67</v>
      </c>
      <c r="BF120" t="s">
        <v>65</v>
      </c>
      <c r="BG120" t="s">
        <v>25</v>
      </c>
      <c r="BH120" t="s">
        <v>36</v>
      </c>
      <c r="BI120" t="s">
        <v>39</v>
      </c>
      <c r="BJ120" t="s">
        <v>41</v>
      </c>
      <c r="BK120" t="s">
        <v>44</v>
      </c>
      <c r="BL120" t="s">
        <v>47</v>
      </c>
      <c r="BM120" t="s">
        <v>64</v>
      </c>
      <c r="BN120" t="s">
        <v>28</v>
      </c>
      <c r="BO120" t="s">
        <v>27</v>
      </c>
      <c r="BP120" t="s">
        <v>34</v>
      </c>
      <c r="BQ120" t="s">
        <v>40</v>
      </c>
      <c r="BR120" t="s">
        <v>31</v>
      </c>
      <c r="BS120" t="s">
        <v>23</v>
      </c>
      <c r="BT120" t="s">
        <v>45</v>
      </c>
      <c r="BU120" t="s">
        <v>22</v>
      </c>
      <c r="BV120" t="s">
        <v>52</v>
      </c>
      <c r="BW120" t="s">
        <v>37</v>
      </c>
      <c r="BX120" t="s">
        <v>49</v>
      </c>
      <c r="BY120" t="s">
        <v>53</v>
      </c>
      <c r="BZ120" t="s">
        <v>35</v>
      </c>
      <c r="CA120" t="s">
        <v>50</v>
      </c>
      <c r="CB120" t="s">
        <v>51</v>
      </c>
      <c r="CC120" t="s">
        <v>60</v>
      </c>
    </row>
    <row r="121" spans="1:87" x14ac:dyDescent="0.25">
      <c r="A121" t="s">
        <v>17</v>
      </c>
      <c r="B121">
        <v>1</v>
      </c>
      <c r="C121" t="str">
        <f t="shared" si="26"/>
        <v>https://www.enil.no/othello!1</v>
      </c>
      <c r="D121" t="s">
        <v>116</v>
      </c>
      <c r="E121" t="s">
        <v>117</v>
      </c>
      <c r="F121" t="str">
        <f t="shared" si="27"/>
        <v>https://kana.github.io/othello-js/!PM-1024/e</v>
      </c>
      <c r="G121">
        <v>32</v>
      </c>
      <c r="H121">
        <v>32</v>
      </c>
      <c r="I121" cm="1">
        <f t="array" aca="1" ref="I121" ca="1">MAX(ROW($C$1:INDIRECT("$C"&amp;(ROW()-1)))*($C121=$C$1:INDIRECT("$C"&amp;(ROW()-1))),ROW($F$1:INDIRECT("$F"&amp;(ROW()-1)))*($C121=$F$1:INDIRECT("$F"&amp;(ROW()-1))))</f>
        <v>120</v>
      </c>
      <c r="J121" cm="1">
        <f t="array" aca="1" ref="J121" ca="1">MAX(ROW($C$1:INDIRECT("$C"&amp;(ROW()-1)))*($F121=$C$1:INDIRECT("$C"&amp;(ROW()-1))),ROW($F$1:INDIRECT("$F"&amp;(ROW()-1)))*($F121=$F$1:INDIRECT("$F"&amp;(ROW()-1))))</f>
        <v>120</v>
      </c>
      <c r="K121" s="2" cm="1">
        <f t="array" aca="1" ref="K121" ca="1">IF($I121&gt;0,IF(INDEX($C:$C,$I121)=$C121,INDEX($S:$S,$I121),INDEX($T:$T,$I121)),1000)</f>
        <v>1076.6950661981634</v>
      </c>
      <c r="L121" s="2" cm="1">
        <f t="array" aca="1" ref="L121" ca="1">IF($J121&gt;0,IF(INDEX($C:$C,$J121)=$F121,INDEX($S:$S,$J121),INDEX($T:$T,$J121)),1000)</f>
        <v>1003.6347877387161</v>
      </c>
      <c r="M121">
        <f t="shared" ca="1" si="28"/>
        <v>491.74241016835191</v>
      </c>
      <c r="N121">
        <f t="shared" ca="1" si="29"/>
        <v>322.91407063508643</v>
      </c>
      <c r="O121">
        <f t="shared" ca="1" si="30"/>
        <v>0.60361934355862601</v>
      </c>
      <c r="P121">
        <f t="shared" ca="1" si="31"/>
        <v>0.39638065644137388</v>
      </c>
      <c r="Q121">
        <f t="shared" si="32"/>
        <v>0.5</v>
      </c>
      <c r="R121">
        <f t="shared" si="33"/>
        <v>0.5</v>
      </c>
      <c r="S121" s="2">
        <f t="shared" ca="1" si="34"/>
        <v>1073.3792472042874</v>
      </c>
      <c r="T121" s="2">
        <f t="shared" ca="1" si="35"/>
        <v>1006.9506067325922</v>
      </c>
      <c r="V121" t="s">
        <v>93</v>
      </c>
      <c r="W121" t="s">
        <v>30</v>
      </c>
      <c r="X121" t="s">
        <v>21</v>
      </c>
      <c r="Y121" t="s">
        <v>46</v>
      </c>
      <c r="Z121" t="s">
        <v>42</v>
      </c>
      <c r="AA121" t="s">
        <v>29</v>
      </c>
      <c r="AB121" t="s">
        <v>20</v>
      </c>
      <c r="AC121" t="s">
        <v>38</v>
      </c>
      <c r="AD121" t="s">
        <v>79</v>
      </c>
      <c r="AE121" t="s">
        <v>22</v>
      </c>
      <c r="AF121" t="s">
        <v>76</v>
      </c>
      <c r="AG121" t="s">
        <v>36</v>
      </c>
      <c r="AH121" t="s">
        <v>32</v>
      </c>
      <c r="AI121" t="s">
        <v>72</v>
      </c>
      <c r="AJ121" t="s">
        <v>43</v>
      </c>
      <c r="AK121" t="s">
        <v>24</v>
      </c>
      <c r="AL121" t="s">
        <v>78</v>
      </c>
      <c r="AM121" t="s">
        <v>77</v>
      </c>
      <c r="AN121" t="s">
        <v>25</v>
      </c>
      <c r="AO121" t="s">
        <v>49</v>
      </c>
      <c r="AP121" t="s">
        <v>75</v>
      </c>
      <c r="AQ121" t="s">
        <v>74</v>
      </c>
      <c r="AR121" t="s">
        <v>44</v>
      </c>
      <c r="AS121" t="s">
        <v>39</v>
      </c>
      <c r="AT121" t="s">
        <v>71</v>
      </c>
      <c r="AU121" t="s">
        <v>48</v>
      </c>
      <c r="AV121" t="s">
        <v>73</v>
      </c>
      <c r="AW121" t="s">
        <v>67</v>
      </c>
      <c r="AX121" t="s">
        <v>65</v>
      </c>
      <c r="AY121" t="s">
        <v>68</v>
      </c>
      <c r="AZ121" t="s">
        <v>41</v>
      </c>
      <c r="BA121" t="s">
        <v>64</v>
      </c>
      <c r="BB121" t="s">
        <v>55</v>
      </c>
      <c r="BC121" t="s">
        <v>60</v>
      </c>
      <c r="BD121" t="s">
        <v>26</v>
      </c>
      <c r="BE121" t="s">
        <v>34</v>
      </c>
      <c r="BF121" t="s">
        <v>23</v>
      </c>
      <c r="BG121" t="s">
        <v>35</v>
      </c>
      <c r="BH121" t="s">
        <v>47</v>
      </c>
      <c r="BI121" t="s">
        <v>31</v>
      </c>
      <c r="BJ121" t="s">
        <v>28</v>
      </c>
      <c r="BK121" t="s">
        <v>40</v>
      </c>
      <c r="BL121" t="s">
        <v>27</v>
      </c>
      <c r="BM121" t="s">
        <v>37</v>
      </c>
      <c r="BN121" t="s">
        <v>45</v>
      </c>
      <c r="BO121" t="s">
        <v>52</v>
      </c>
      <c r="BP121" t="s">
        <v>53</v>
      </c>
      <c r="BQ121" t="s">
        <v>50</v>
      </c>
      <c r="BR121" t="s">
        <v>51</v>
      </c>
      <c r="BS121" t="s">
        <v>54</v>
      </c>
      <c r="BT121" t="s">
        <v>58</v>
      </c>
      <c r="BU121" t="s">
        <v>57</v>
      </c>
      <c r="BV121" t="s">
        <v>61</v>
      </c>
      <c r="BW121" t="s">
        <v>62</v>
      </c>
      <c r="BX121" t="s">
        <v>56</v>
      </c>
      <c r="BY121" t="s">
        <v>59</v>
      </c>
      <c r="BZ121" t="s">
        <v>63</v>
      </c>
      <c r="CA121" t="s">
        <v>66</v>
      </c>
      <c r="CB121" t="s">
        <v>69</v>
      </c>
      <c r="CC121" t="s">
        <v>70</v>
      </c>
    </row>
    <row r="122" spans="1:87" x14ac:dyDescent="0.25">
      <c r="A122" t="s">
        <v>116</v>
      </c>
      <c r="B122" t="s">
        <v>117</v>
      </c>
      <c r="C122" t="str">
        <f t="shared" si="26"/>
        <v>https://kana.github.io/othello-js/!PM-1024/e</v>
      </c>
      <c r="D122" t="s">
        <v>17</v>
      </c>
      <c r="E122">
        <v>1</v>
      </c>
      <c r="F122" t="str">
        <f t="shared" si="27"/>
        <v>https://www.enil.no/othello!1</v>
      </c>
      <c r="G122">
        <v>0</v>
      </c>
      <c r="H122">
        <v>42</v>
      </c>
      <c r="I122" cm="1">
        <f t="array" aca="1" ref="I122" ca="1">MAX(ROW($C$1:INDIRECT("$C"&amp;(ROW()-1)))*($C122=$C$1:INDIRECT("$C"&amp;(ROW()-1))),ROW($F$1:INDIRECT("$F"&amp;(ROW()-1)))*($C122=$F$1:INDIRECT("$F"&amp;(ROW()-1))))</f>
        <v>121</v>
      </c>
      <c r="J122" cm="1">
        <f t="array" aca="1" ref="J122" ca="1">MAX(ROW($C$1:INDIRECT("$C"&amp;(ROW()-1)))*($F122=$C$1:INDIRECT("$C"&amp;(ROW()-1))),ROW($F$1:INDIRECT("$F"&amp;(ROW()-1)))*($F122=$F$1:INDIRECT("$F"&amp;(ROW()-1))))</f>
        <v>121</v>
      </c>
      <c r="K122" s="2" cm="1">
        <f t="array" aca="1" ref="K122" ca="1">IF($I122&gt;0,IF(INDEX($C:$C,$I122)=$C122,INDEX($S:$S,$I122),INDEX($T:$T,$I122)),1000)</f>
        <v>1006.9506067325922</v>
      </c>
      <c r="L122" s="2" cm="1">
        <f t="array" aca="1" ref="L122" ca="1">IF($J122&gt;0,IF(INDEX($C:$C,$J122)=$F122,INDEX($S:$S,$J122),INDEX($T:$T,$J122)),1000)</f>
        <v>1073.3792472042874</v>
      </c>
      <c r="M122">
        <f t="shared" ca="1" si="28"/>
        <v>329.1368563798498</v>
      </c>
      <c r="N122">
        <f t="shared" ca="1" si="29"/>
        <v>482.44534239615524</v>
      </c>
      <c r="O122">
        <f t="shared" ca="1" si="30"/>
        <v>0.40554962501178621</v>
      </c>
      <c r="P122">
        <f t="shared" ca="1" si="31"/>
        <v>0.59445037498821374</v>
      </c>
      <c r="Q122">
        <f t="shared" si="32"/>
        <v>0</v>
      </c>
      <c r="R122">
        <f t="shared" si="33"/>
        <v>1</v>
      </c>
      <c r="S122" s="2">
        <f t="shared" ca="1" si="34"/>
        <v>993.973018732215</v>
      </c>
      <c r="T122" s="2">
        <f t="shared" ca="1" si="35"/>
        <v>1086.3568352046645</v>
      </c>
      <c r="V122" t="s">
        <v>92</v>
      </c>
      <c r="W122" t="s">
        <v>30</v>
      </c>
      <c r="X122" t="s">
        <v>20</v>
      </c>
      <c r="Y122" t="s">
        <v>29</v>
      </c>
      <c r="Z122" t="s">
        <v>76</v>
      </c>
      <c r="AA122" t="s">
        <v>42</v>
      </c>
      <c r="AB122" t="s">
        <v>78</v>
      </c>
      <c r="AC122" t="s">
        <v>77</v>
      </c>
      <c r="AD122" t="s">
        <v>67</v>
      </c>
      <c r="AE122" t="s">
        <v>36</v>
      </c>
      <c r="AF122" t="s">
        <v>21</v>
      </c>
      <c r="AG122" t="s">
        <v>25</v>
      </c>
      <c r="AH122" t="s">
        <v>55</v>
      </c>
      <c r="AI122" t="s">
        <v>65</v>
      </c>
      <c r="AJ122" t="s">
        <v>24</v>
      </c>
      <c r="AK122" t="s">
        <v>73</v>
      </c>
      <c r="AL122" t="s">
        <v>44</v>
      </c>
      <c r="AM122" t="s">
        <v>41</v>
      </c>
      <c r="AN122" t="s">
        <v>64</v>
      </c>
      <c r="AO122" t="s">
        <v>68</v>
      </c>
      <c r="AP122" t="s">
        <v>39</v>
      </c>
      <c r="AQ122" t="s">
        <v>47</v>
      </c>
      <c r="AR122" t="s">
        <v>87</v>
      </c>
      <c r="AS122" t="s">
        <v>46</v>
      </c>
      <c r="AT122" t="s">
        <v>52</v>
      </c>
      <c r="AU122" t="s">
        <v>45</v>
      </c>
      <c r="AV122" t="s">
        <v>87</v>
      </c>
      <c r="AW122" t="s">
        <v>75</v>
      </c>
      <c r="AX122" t="s">
        <v>87</v>
      </c>
      <c r="AY122" t="s">
        <v>40</v>
      </c>
      <c r="AZ122" t="s">
        <v>87</v>
      </c>
      <c r="BA122" t="s">
        <v>74</v>
      </c>
      <c r="BB122" t="s">
        <v>87</v>
      </c>
      <c r="BC122" t="s">
        <v>72</v>
      </c>
      <c r="BD122" t="s">
        <v>87</v>
      </c>
      <c r="BE122" t="s">
        <v>48</v>
      </c>
      <c r="BF122" t="s">
        <v>87</v>
      </c>
      <c r="BG122" t="s">
        <v>31</v>
      </c>
      <c r="BH122" t="s">
        <v>87</v>
      </c>
      <c r="BI122" t="s">
        <v>79</v>
      </c>
      <c r="BJ122" t="s">
        <v>37</v>
      </c>
      <c r="BK122" t="s">
        <v>38</v>
      </c>
      <c r="BL122" t="s">
        <v>87</v>
      </c>
      <c r="BM122" t="s">
        <v>34</v>
      </c>
      <c r="BN122" t="s">
        <v>87</v>
      </c>
      <c r="BO122" t="s">
        <v>26</v>
      </c>
      <c r="BP122" t="s">
        <v>87</v>
      </c>
      <c r="BQ122" t="s">
        <v>22</v>
      </c>
      <c r="BR122" t="s">
        <v>87</v>
      </c>
      <c r="BS122" t="s">
        <v>60</v>
      </c>
    </row>
    <row r="123" spans="1:87" x14ac:dyDescent="0.25">
      <c r="A123" t="s">
        <v>116</v>
      </c>
      <c r="B123" t="s">
        <v>117</v>
      </c>
      <c r="C123" t="str">
        <f t="shared" si="26"/>
        <v>https://kana.github.io/othello-js/!PM-1024/e</v>
      </c>
      <c r="D123" t="s">
        <v>17</v>
      </c>
      <c r="E123">
        <v>1</v>
      </c>
      <c r="F123" t="str">
        <f t="shared" si="27"/>
        <v>https://www.enil.no/othello!1</v>
      </c>
      <c r="G123">
        <v>12</v>
      </c>
      <c r="H123">
        <v>52</v>
      </c>
      <c r="I123" cm="1">
        <f t="array" aca="1" ref="I123" ca="1">MAX(ROW($C$1:INDIRECT("$C"&amp;(ROW()-1)))*($C123=$C$1:INDIRECT("$C"&amp;(ROW()-1))),ROW($F$1:INDIRECT("$F"&amp;(ROW()-1)))*($C123=$F$1:INDIRECT("$F"&amp;(ROW()-1))))</f>
        <v>122</v>
      </c>
      <c r="J123" cm="1">
        <f t="array" aca="1" ref="J123" ca="1">MAX(ROW($C$1:INDIRECT("$C"&amp;(ROW()-1)))*($F123=$C$1:INDIRECT("$C"&amp;(ROW()-1))),ROW($F$1:INDIRECT("$F"&amp;(ROW()-1)))*($F123=$F$1:INDIRECT("$F"&amp;(ROW()-1))))</f>
        <v>122</v>
      </c>
      <c r="K123" s="2" cm="1">
        <f t="array" aca="1" ref="K123" ca="1">IF($I123&gt;0,IF(INDEX($C:$C,$I123)=$C123,INDEX($S:$S,$I123),INDEX($T:$T,$I123)),1000)</f>
        <v>993.973018732215</v>
      </c>
      <c r="L123" s="2" cm="1">
        <f t="array" aca="1" ref="L123" ca="1">IF($J123&gt;0,IF(INDEX($C:$C,$J123)=$F123,INDEX($S:$S,$J123),INDEX($T:$T,$J123)),1000)</f>
        <v>1086.3568352046645</v>
      </c>
      <c r="M123">
        <f t="shared" ca="1" si="28"/>
        <v>305.44466699095</v>
      </c>
      <c r="N123">
        <f t="shared" ca="1" si="29"/>
        <v>519.86680578081757</v>
      </c>
      <c r="O123">
        <f t="shared" ca="1" si="30"/>
        <v>0.37009623283816628</v>
      </c>
      <c r="P123">
        <f t="shared" ca="1" si="31"/>
        <v>0.62990376716183383</v>
      </c>
      <c r="Q123">
        <f t="shared" si="32"/>
        <v>0</v>
      </c>
      <c r="R123">
        <f t="shared" si="33"/>
        <v>1</v>
      </c>
      <c r="S123" s="2">
        <f t="shared" ca="1" si="34"/>
        <v>982.12993928139372</v>
      </c>
      <c r="T123" s="2">
        <f t="shared" ca="1" si="35"/>
        <v>1098.1999146554858</v>
      </c>
      <c r="V123" t="s">
        <v>86</v>
      </c>
      <c r="W123" t="s">
        <v>22</v>
      </c>
      <c r="X123" t="s">
        <v>38</v>
      </c>
      <c r="Y123" t="s">
        <v>42</v>
      </c>
      <c r="Z123" t="s">
        <v>79</v>
      </c>
      <c r="AA123" t="s">
        <v>24</v>
      </c>
      <c r="AB123" t="s">
        <v>23</v>
      </c>
      <c r="AC123" t="s">
        <v>49</v>
      </c>
      <c r="AD123" t="s">
        <v>25</v>
      </c>
      <c r="AE123" t="s">
        <v>20</v>
      </c>
      <c r="AF123" t="s">
        <v>53</v>
      </c>
      <c r="AG123" t="s">
        <v>32</v>
      </c>
      <c r="AH123" t="s">
        <v>31</v>
      </c>
      <c r="AI123" t="s">
        <v>29</v>
      </c>
      <c r="AJ123" t="s">
        <v>47</v>
      </c>
      <c r="AK123" t="s">
        <v>26</v>
      </c>
      <c r="AL123" t="s">
        <v>55</v>
      </c>
      <c r="AM123" t="s">
        <v>56</v>
      </c>
      <c r="AN123" t="s">
        <v>57</v>
      </c>
      <c r="AO123" t="s">
        <v>44</v>
      </c>
      <c r="AP123" t="s">
        <v>33</v>
      </c>
      <c r="AQ123" t="s">
        <v>46</v>
      </c>
      <c r="AR123" t="s">
        <v>34</v>
      </c>
      <c r="AS123" t="s">
        <v>35</v>
      </c>
      <c r="AT123" t="s">
        <v>27</v>
      </c>
      <c r="AU123" t="s">
        <v>51</v>
      </c>
      <c r="AV123" t="s">
        <v>41</v>
      </c>
      <c r="AW123" t="s">
        <v>54</v>
      </c>
      <c r="AX123" t="s">
        <v>61</v>
      </c>
      <c r="AY123" t="s">
        <v>28</v>
      </c>
      <c r="AZ123" t="s">
        <v>40</v>
      </c>
      <c r="BA123" t="s">
        <v>45</v>
      </c>
      <c r="BB123" t="s">
        <v>37</v>
      </c>
      <c r="BC123" t="s">
        <v>52</v>
      </c>
      <c r="BD123" t="s">
        <v>87</v>
      </c>
      <c r="BE123" t="s">
        <v>50</v>
      </c>
      <c r="BF123" t="s">
        <v>87</v>
      </c>
      <c r="BG123" t="s">
        <v>60</v>
      </c>
      <c r="BH123" t="s">
        <v>87</v>
      </c>
      <c r="BI123" t="s">
        <v>58</v>
      </c>
      <c r="BJ123" t="s">
        <v>87</v>
      </c>
      <c r="BK123" t="s">
        <v>59</v>
      </c>
      <c r="BL123" t="s">
        <v>87</v>
      </c>
      <c r="BM123" t="s">
        <v>62</v>
      </c>
      <c r="BN123" t="s">
        <v>63</v>
      </c>
      <c r="BO123" t="s">
        <v>69</v>
      </c>
      <c r="BP123" t="s">
        <v>87</v>
      </c>
      <c r="BQ123" t="s">
        <v>39</v>
      </c>
      <c r="BR123" t="s">
        <v>36</v>
      </c>
      <c r="BS123" t="s">
        <v>72</v>
      </c>
      <c r="BT123" t="s">
        <v>66</v>
      </c>
      <c r="BU123" t="s">
        <v>70</v>
      </c>
      <c r="BV123" t="s">
        <v>75</v>
      </c>
      <c r="BW123" t="s">
        <v>67</v>
      </c>
      <c r="BX123" t="s">
        <v>68</v>
      </c>
      <c r="BY123" t="s">
        <v>78</v>
      </c>
      <c r="BZ123" t="s">
        <v>43</v>
      </c>
      <c r="CA123" t="s">
        <v>76</v>
      </c>
      <c r="CB123" t="s">
        <v>48</v>
      </c>
      <c r="CC123" t="s">
        <v>30</v>
      </c>
      <c r="CD123" t="s">
        <v>77</v>
      </c>
      <c r="CE123" t="s">
        <v>73</v>
      </c>
      <c r="CF123" t="s">
        <v>64</v>
      </c>
      <c r="CG123" t="s">
        <v>74</v>
      </c>
      <c r="CH123" t="s">
        <v>71</v>
      </c>
      <c r="CI123" t="s">
        <v>65</v>
      </c>
    </row>
    <row r="124" spans="1:87" x14ac:dyDescent="0.25">
      <c r="A124" t="s">
        <v>116</v>
      </c>
      <c r="B124" t="s">
        <v>117</v>
      </c>
      <c r="C124" t="str">
        <f t="shared" si="26"/>
        <v>https://kana.github.io/othello-js/!PM-1024/e</v>
      </c>
      <c r="D124" t="s">
        <v>112</v>
      </c>
      <c r="E124">
        <v>3</v>
      </c>
      <c r="F124" t="str">
        <f t="shared" si="27"/>
        <v>https://lazymuttgames.com/games/Othello/!3</v>
      </c>
      <c r="G124">
        <v>36</v>
      </c>
      <c r="H124">
        <v>28</v>
      </c>
      <c r="I124" cm="1">
        <f t="array" aca="1" ref="I124" ca="1">MAX(ROW($C$1:INDIRECT("$C"&amp;(ROW()-1)))*($C124=$C$1:INDIRECT("$C"&amp;(ROW()-1))),ROW($F$1:INDIRECT("$F"&amp;(ROW()-1)))*($C124=$F$1:INDIRECT("$F"&amp;(ROW()-1))))</f>
        <v>123</v>
      </c>
      <c r="J124" cm="1">
        <f t="array" aca="1" ref="J124" ca="1">MAX(ROW($C$1:INDIRECT("$C"&amp;(ROW()-1)))*($F124=$C$1:INDIRECT("$C"&amp;(ROW()-1))),ROW($F$1:INDIRECT("$F"&amp;(ROW()-1)))*($F124=$F$1:INDIRECT("$F"&amp;(ROW()-1))))</f>
        <v>119</v>
      </c>
      <c r="K124" s="2" cm="1">
        <f t="array" aca="1" ref="K124" ca="1">IF($I124&gt;0,IF(INDEX($C:$C,$I124)=$C124,INDEX($S:$S,$I124),INDEX($T:$T,$I124)),1000)</f>
        <v>982.12993928139372</v>
      </c>
      <c r="L124" s="2" cm="1">
        <f t="array" aca="1" ref="L124" ca="1">IF($J124&gt;0,IF(INDEX($C:$C,$J124)=$F124,INDEX($S:$S,$J124),INDEX($T:$T,$J124)),1000)</f>
        <v>981.7754506605271</v>
      </c>
      <c r="M124">
        <f t="shared" ca="1" si="28"/>
        <v>285.3151600213302</v>
      </c>
      <c r="N124">
        <f t="shared" ca="1" si="29"/>
        <v>284.73353938263381</v>
      </c>
      <c r="O124">
        <f t="shared" ca="1" si="30"/>
        <v>0.50051014995675325</v>
      </c>
      <c r="P124">
        <f t="shared" ca="1" si="31"/>
        <v>0.49948985004324664</v>
      </c>
      <c r="Q124">
        <f t="shared" si="32"/>
        <v>1</v>
      </c>
      <c r="R124">
        <f t="shared" si="33"/>
        <v>0</v>
      </c>
      <c r="S124" s="2">
        <f t="shared" ca="1" si="34"/>
        <v>998.11361448277762</v>
      </c>
      <c r="T124" s="2">
        <f t="shared" ca="1" si="35"/>
        <v>965.7917754591432</v>
      </c>
    </row>
    <row r="125" spans="1:87" x14ac:dyDescent="0.25">
      <c r="A125" t="s">
        <v>116</v>
      </c>
      <c r="B125" t="s">
        <v>117</v>
      </c>
      <c r="C125" t="str">
        <f t="shared" si="26"/>
        <v>https://kana.github.io/othello-js/!PM-1024/e</v>
      </c>
      <c r="D125" t="s">
        <v>112</v>
      </c>
      <c r="E125">
        <v>3</v>
      </c>
      <c r="F125" t="str">
        <f t="shared" si="27"/>
        <v>https://lazymuttgames.com/games/Othello/!3</v>
      </c>
      <c r="G125">
        <v>40</v>
      </c>
      <c r="H125">
        <v>24</v>
      </c>
      <c r="I125" cm="1">
        <f t="array" aca="1" ref="I125" ca="1">MAX(ROW($C$1:INDIRECT("$C"&amp;(ROW()-1)))*($C125=$C$1:INDIRECT("$C"&amp;(ROW()-1))),ROW($F$1:INDIRECT("$F"&amp;(ROW()-1)))*($C125=$F$1:INDIRECT("$F"&amp;(ROW()-1))))</f>
        <v>124</v>
      </c>
      <c r="J125" cm="1">
        <f t="array" aca="1" ref="J125" ca="1">MAX(ROW($C$1:INDIRECT("$C"&amp;(ROW()-1)))*($F125=$C$1:INDIRECT("$C"&amp;(ROW()-1))),ROW($F$1:INDIRECT("$F"&amp;(ROW()-1)))*($F125=$F$1:INDIRECT("$F"&amp;(ROW()-1))))</f>
        <v>124</v>
      </c>
      <c r="K125" s="2" cm="1">
        <f t="array" aca="1" ref="K125" ca="1">IF($I125&gt;0,IF(INDEX($C:$C,$I125)=$C125,INDEX($S:$S,$I125),INDEX($T:$T,$I125)),1000)</f>
        <v>998.11361448277762</v>
      </c>
      <c r="L125" s="2" cm="1">
        <f t="array" aca="1" ref="L125" ca="1">IF($J125&gt;0,IF(INDEX($C:$C,$J125)=$F125,INDEX($S:$S,$J125),INDEX($T:$T,$J125)),1000)</f>
        <v>965.7917754591432</v>
      </c>
      <c r="M125">
        <f t="shared" ca="1" si="28"/>
        <v>312.8124546567629</v>
      </c>
      <c r="N125">
        <f t="shared" ca="1" si="29"/>
        <v>259.7044783320282</v>
      </c>
      <c r="O125">
        <f t="shared" ca="1" si="30"/>
        <v>0.5463811402463572</v>
      </c>
      <c r="P125">
        <f t="shared" ca="1" si="31"/>
        <v>0.45361885975364297</v>
      </c>
      <c r="Q125">
        <f t="shared" si="32"/>
        <v>1</v>
      </c>
      <c r="R125">
        <f t="shared" si="33"/>
        <v>0</v>
      </c>
      <c r="S125" s="2">
        <f t="shared" ca="1" si="34"/>
        <v>1012.6294179948942</v>
      </c>
      <c r="T125" s="2">
        <f t="shared" ca="1" si="35"/>
        <v>951.27597194702662</v>
      </c>
    </row>
    <row r="126" spans="1:87" x14ac:dyDescent="0.25">
      <c r="A126" t="s">
        <v>118</v>
      </c>
      <c r="C126" t="str">
        <f t="shared" si="26"/>
        <v>http://omerkel.github.io/UCThello/html5/src/!</v>
      </c>
      <c r="D126" t="s">
        <v>121</v>
      </c>
      <c r="F126" t="str">
        <f t="shared" si="27"/>
        <v>https://www.mah-jongg.ch/reversi/reversi.html!</v>
      </c>
      <c r="G126">
        <v>48</v>
      </c>
      <c r="H126">
        <v>16</v>
      </c>
      <c r="I126" cm="1">
        <f t="array" aca="1" ref="I126" ca="1">MAX(ROW($C$1:INDIRECT("$C"&amp;(ROW()-1)))*($C126=$C$1:INDIRECT("$C"&amp;(ROW()-1))),ROW($F$1:INDIRECT("$F"&amp;(ROW()-1)))*($C126=$F$1:INDIRECT("$F"&amp;(ROW()-1))))</f>
        <v>0</v>
      </c>
      <c r="J126" cm="1">
        <f t="array" aca="1" ref="J126" ca="1">MAX(ROW($C$1:INDIRECT("$C"&amp;(ROW()-1)))*($F126=$C$1:INDIRECT("$C"&amp;(ROW()-1))),ROW($F$1:INDIRECT("$F"&amp;(ROW()-1)))*($F126=$F$1:INDIRECT("$F"&amp;(ROW()-1))))</f>
        <v>0</v>
      </c>
      <c r="K126" s="2" cm="1">
        <f t="array" aca="1" ref="K126" ca="1">IF($I126&gt;0,IF(INDEX($C:$C,$I126)=$C126,INDEX($S:$S,$I126),INDEX($T:$T,$I126)),1000)</f>
        <v>1000</v>
      </c>
      <c r="L126" s="2" cm="1">
        <f t="array" aca="1" ref="L126" ca="1">IF($J126&gt;0,IF(INDEX($C:$C,$J126)=$F126,INDEX($S:$S,$J126),INDEX($T:$T,$J126)),1000)</f>
        <v>1000</v>
      </c>
      <c r="M126">
        <f t="shared" ca="1" si="28"/>
        <v>316.22776601683825</v>
      </c>
      <c r="N126">
        <f t="shared" ca="1" si="29"/>
        <v>316.22776601683825</v>
      </c>
      <c r="O126">
        <f t="shared" ca="1" si="30"/>
        <v>0.5</v>
      </c>
      <c r="P126">
        <f t="shared" ca="1" si="31"/>
        <v>0.5</v>
      </c>
      <c r="Q126">
        <f t="shared" si="32"/>
        <v>1</v>
      </c>
      <c r="R126">
        <f t="shared" si="33"/>
        <v>0</v>
      </c>
      <c r="S126" s="2">
        <f t="shared" ca="1" si="34"/>
        <v>1016</v>
      </c>
      <c r="T126" s="2">
        <f t="shared" ca="1" si="35"/>
        <v>984</v>
      </c>
    </row>
    <row r="127" spans="1:87" x14ac:dyDescent="0.25">
      <c r="A127" t="s">
        <v>118</v>
      </c>
      <c r="C127" t="str">
        <f t="shared" si="26"/>
        <v>http://omerkel.github.io/UCThello/html5/src/!</v>
      </c>
      <c r="D127" t="s">
        <v>121</v>
      </c>
      <c r="F127" t="str">
        <f t="shared" si="27"/>
        <v>https://www.mah-jongg.ch/reversi/reversi.html!</v>
      </c>
      <c r="G127">
        <v>58</v>
      </c>
      <c r="H127">
        <v>6</v>
      </c>
      <c r="I127" cm="1">
        <f t="array" aca="1" ref="I127" ca="1">MAX(ROW($C$1:INDIRECT("$C"&amp;(ROW()-1)))*($C127=$C$1:INDIRECT("$C"&amp;(ROW()-1))),ROW($F$1:INDIRECT("$F"&amp;(ROW()-1)))*($C127=$F$1:INDIRECT("$F"&amp;(ROW()-1))))</f>
        <v>126</v>
      </c>
      <c r="J127" cm="1">
        <f t="array" aca="1" ref="J127" ca="1">MAX(ROW($C$1:INDIRECT("$C"&amp;(ROW()-1)))*($F127=$C$1:INDIRECT("$C"&amp;(ROW()-1))),ROW($F$1:INDIRECT("$F"&amp;(ROW()-1)))*($F127=$F$1:INDIRECT("$F"&amp;(ROW()-1))))</f>
        <v>126</v>
      </c>
      <c r="K127" s="2" cm="1">
        <f t="array" aca="1" ref="K127" ca="1">IF($I127&gt;0,IF(INDEX($C:$C,$I127)=$C127,INDEX($S:$S,$I127),INDEX($T:$T,$I127)),1000)</f>
        <v>1016</v>
      </c>
      <c r="L127" s="2" cm="1">
        <f t="array" aca="1" ref="L127" ca="1">IF($J127&gt;0,IF(INDEX($C:$C,$J127)=$F127,INDEX($S:$S,$J127),INDEX($T:$T,$J127)),1000)</f>
        <v>984</v>
      </c>
      <c r="M127">
        <f t="shared" ca="1" si="28"/>
        <v>346.73685045253183</v>
      </c>
      <c r="N127">
        <f t="shared" ca="1" si="29"/>
        <v>288.40315031266073</v>
      </c>
      <c r="O127">
        <f t="shared" ca="1" si="30"/>
        <v>0.54592192278048368</v>
      </c>
      <c r="P127">
        <f t="shared" ca="1" si="31"/>
        <v>0.45407807721951626</v>
      </c>
      <c r="Q127">
        <f t="shared" si="32"/>
        <v>1</v>
      </c>
      <c r="R127">
        <f t="shared" si="33"/>
        <v>0</v>
      </c>
      <c r="S127" s="2">
        <f t="shared" ca="1" si="34"/>
        <v>1030.5304984710244</v>
      </c>
      <c r="T127" s="2">
        <f t="shared" ca="1" si="35"/>
        <v>969.46950152897546</v>
      </c>
    </row>
    <row r="128" spans="1:87" x14ac:dyDescent="0.25">
      <c r="A128" t="s">
        <v>118</v>
      </c>
      <c r="C128" t="str">
        <f t="shared" si="26"/>
        <v>http://omerkel.github.io/UCThello/html5/src/!</v>
      </c>
      <c r="D128" t="s">
        <v>124</v>
      </c>
      <c r="E128">
        <v>3</v>
      </c>
      <c r="F128" t="str">
        <f t="shared" si="27"/>
        <v>https://www.lutanho.net/play/reversi.html!3</v>
      </c>
      <c r="G128">
        <v>48</v>
      </c>
      <c r="H128">
        <v>16</v>
      </c>
      <c r="I128" cm="1">
        <f t="array" aca="1" ref="I128" ca="1">MAX(ROW($C$1:INDIRECT("$C"&amp;(ROW()-1)))*($C128=$C$1:INDIRECT("$C"&amp;(ROW()-1))),ROW($F$1:INDIRECT("$F"&amp;(ROW()-1)))*($C128=$F$1:INDIRECT("$F"&amp;(ROW()-1))))</f>
        <v>127</v>
      </c>
      <c r="J128" cm="1">
        <f t="array" aca="1" ref="J128" ca="1">MAX(ROW($C$1:INDIRECT("$C"&amp;(ROW()-1)))*($F128=$C$1:INDIRECT("$C"&amp;(ROW()-1))),ROW($F$1:INDIRECT("$F"&amp;(ROW()-1)))*($F128=$F$1:INDIRECT("$F"&amp;(ROW()-1))))</f>
        <v>0</v>
      </c>
      <c r="K128" s="2" cm="1">
        <f t="array" aca="1" ref="K128" ca="1">IF($I128&gt;0,IF(INDEX($C:$C,$I128)=$C128,INDEX($S:$S,$I128),INDEX($T:$T,$I128)),1000)</f>
        <v>1030.5304984710244</v>
      </c>
      <c r="L128" s="2" cm="1">
        <f t="array" aca="1" ref="L128" ca="1">IF($J128&gt;0,IF(INDEX($C:$C,$J128)=$F128,INDEX($S:$S,$J128),INDEX($T:$T,$J128)),1000)</f>
        <v>1000</v>
      </c>
      <c r="M128">
        <f t="shared" ca="1" si="28"/>
        <v>376.98688880502959</v>
      </c>
      <c r="N128">
        <f t="shared" ca="1" si="29"/>
        <v>316.22776601683825</v>
      </c>
      <c r="O128">
        <f t="shared" ca="1" si="30"/>
        <v>0.54382417651268811</v>
      </c>
      <c r="P128">
        <f t="shared" ca="1" si="31"/>
        <v>0.45617582348731195</v>
      </c>
      <c r="Q128">
        <f t="shared" si="32"/>
        <v>1</v>
      </c>
      <c r="R128">
        <f t="shared" si="33"/>
        <v>0</v>
      </c>
      <c r="S128" s="2">
        <f t="shared" ca="1" si="34"/>
        <v>1045.1281248226185</v>
      </c>
      <c r="T128" s="2">
        <f t="shared" ca="1" si="35"/>
        <v>985.40237364840607</v>
      </c>
    </row>
    <row r="129" spans="1:20" x14ac:dyDescent="0.25">
      <c r="A129" t="s">
        <v>118</v>
      </c>
      <c r="C129" t="str">
        <f t="shared" si="26"/>
        <v>http://omerkel.github.io/UCThello/html5/src/!</v>
      </c>
      <c r="D129" t="s">
        <v>124</v>
      </c>
      <c r="E129">
        <v>3</v>
      </c>
      <c r="F129" t="str">
        <f t="shared" si="27"/>
        <v>https://www.lutanho.net/play/reversi.html!3</v>
      </c>
      <c r="G129">
        <v>38</v>
      </c>
      <c r="H129">
        <v>26</v>
      </c>
      <c r="I129" cm="1">
        <f t="array" aca="1" ref="I129" ca="1">MAX(ROW($C$1:INDIRECT("$C"&amp;(ROW()-1)))*($C129=$C$1:INDIRECT("$C"&amp;(ROW()-1))),ROW($F$1:INDIRECT("$F"&amp;(ROW()-1)))*($C129=$F$1:INDIRECT("$F"&amp;(ROW()-1))))</f>
        <v>128</v>
      </c>
      <c r="J129" cm="1">
        <f t="array" aca="1" ref="J129" ca="1">MAX(ROW($C$1:INDIRECT("$C"&amp;(ROW()-1)))*($F129=$C$1:INDIRECT("$C"&amp;(ROW()-1))),ROW($F$1:INDIRECT("$F"&amp;(ROW()-1)))*($F129=$F$1:INDIRECT("$F"&amp;(ROW()-1))))</f>
        <v>128</v>
      </c>
      <c r="K129" s="2" cm="1">
        <f t="array" aca="1" ref="K129" ca="1">IF($I129&gt;0,IF(INDEX($C:$C,$I129)=$C129,INDEX($S:$S,$I129),INDEX($T:$T,$I129)),1000)</f>
        <v>1045.1281248226185</v>
      </c>
      <c r="L129" s="2" cm="1">
        <f t="array" aca="1" ref="L129" ca="1">IF($J129&gt;0,IF(INDEX($C:$C,$J129)=$F129,INDEX($S:$S,$J129),INDEX($T:$T,$J129)),1000)</f>
        <v>985.40237364840607</v>
      </c>
      <c r="M129">
        <f t="shared" ca="1" si="28"/>
        <v>410.03441746569831</v>
      </c>
      <c r="N129">
        <f t="shared" ca="1" si="29"/>
        <v>290.74076854640066</v>
      </c>
      <c r="O129">
        <f t="shared" ca="1" si="30"/>
        <v>0.58511549160163756</v>
      </c>
      <c r="P129">
        <f t="shared" ca="1" si="31"/>
        <v>0.41488450839836244</v>
      </c>
      <c r="Q129">
        <f t="shared" si="32"/>
        <v>1</v>
      </c>
      <c r="R129">
        <f t="shared" si="33"/>
        <v>0</v>
      </c>
      <c r="S129" s="2">
        <f t="shared" ca="1" si="34"/>
        <v>1058.4044290913662</v>
      </c>
      <c r="T129" s="2">
        <f t="shared" ca="1" si="35"/>
        <v>972.12606937965847</v>
      </c>
    </row>
    <row r="130" spans="1:20" x14ac:dyDescent="0.25">
      <c r="A130" t="s">
        <v>124</v>
      </c>
      <c r="B130">
        <v>3</v>
      </c>
      <c r="C130" t="str">
        <f t="shared" si="26"/>
        <v>https://www.lutanho.net/play/reversi.html!3</v>
      </c>
      <c r="D130" t="s">
        <v>121</v>
      </c>
      <c r="F130" t="str">
        <f t="shared" si="27"/>
        <v>https://www.mah-jongg.ch/reversi/reversi.html!</v>
      </c>
      <c r="G130">
        <v>45</v>
      </c>
      <c r="H130">
        <v>19</v>
      </c>
      <c r="I130" cm="1">
        <f t="array" aca="1" ref="I130" ca="1">MAX(ROW($C$1:INDIRECT("$C"&amp;(ROW()-1)))*($C130=$C$1:INDIRECT("$C"&amp;(ROW()-1))),ROW($F$1:INDIRECT("$F"&amp;(ROW()-1)))*($C130=$F$1:INDIRECT("$F"&amp;(ROW()-1))))</f>
        <v>129</v>
      </c>
      <c r="J130" cm="1">
        <f t="array" aca="1" ref="J130" ca="1">MAX(ROW($C$1:INDIRECT("$C"&amp;(ROW()-1)))*($F130=$C$1:INDIRECT("$C"&amp;(ROW()-1))),ROW($F$1:INDIRECT("$F"&amp;(ROW()-1)))*($F130=$F$1:INDIRECT("$F"&amp;(ROW()-1))))</f>
        <v>127</v>
      </c>
      <c r="K130" s="2" cm="1">
        <f t="array" aca="1" ref="K130" ca="1">IF($I130&gt;0,IF(INDEX($C:$C,$I130)=$C130,INDEX($S:$S,$I130),INDEX($T:$T,$I130)),1000)</f>
        <v>972.12606937965847</v>
      </c>
      <c r="L130" s="2" cm="1">
        <f t="array" aca="1" ref="L130" ca="1">IF($J130&gt;0,IF(INDEX($C:$C,$J130)=$F130,INDEX($S:$S,$J130),INDEX($T:$T,$J130)),1000)</f>
        <v>969.46950152897546</v>
      </c>
      <c r="M130">
        <f t="shared" ca="1" si="28"/>
        <v>269.34887965035159</v>
      </c>
      <c r="N130">
        <f t="shared" ca="1" si="29"/>
        <v>265.26121456631904</v>
      </c>
      <c r="O130">
        <f t="shared" ca="1" si="30"/>
        <v>0.50382303395339167</v>
      </c>
      <c r="P130">
        <f t="shared" ca="1" si="31"/>
        <v>0.49617696604660827</v>
      </c>
      <c r="Q130">
        <f t="shared" si="32"/>
        <v>1</v>
      </c>
      <c r="R130">
        <f t="shared" si="33"/>
        <v>0</v>
      </c>
      <c r="S130" s="2">
        <f t="shared" ca="1" si="34"/>
        <v>988.00373229314994</v>
      </c>
      <c r="T130" s="2">
        <f t="shared" ca="1" si="35"/>
        <v>953.59183861548399</v>
      </c>
    </row>
    <row r="131" spans="1:20" x14ac:dyDescent="0.25">
      <c r="A131" t="s">
        <v>124</v>
      </c>
      <c r="B131">
        <v>3</v>
      </c>
      <c r="C131" t="str">
        <f t="shared" ref="C131:C194" si="36">$A131&amp;"!"&amp;$B131</f>
        <v>https://www.lutanho.net/play/reversi.html!3</v>
      </c>
      <c r="D131" t="s">
        <v>121</v>
      </c>
      <c r="F131" t="str">
        <f t="shared" ref="F131:F194" si="37">$D131&amp;"!"&amp;$E131</f>
        <v>https://www.mah-jongg.ch/reversi/reversi.html!</v>
      </c>
      <c r="G131">
        <v>41</v>
      </c>
      <c r="H131">
        <v>23</v>
      </c>
      <c r="I131" cm="1">
        <f t="array" aca="1" ref="I131" ca="1">MAX(ROW($C$1:INDIRECT("$C"&amp;(ROW()-1)))*($C131=$C$1:INDIRECT("$C"&amp;(ROW()-1))),ROW($F$1:INDIRECT("$F"&amp;(ROW()-1)))*($C131=$F$1:INDIRECT("$F"&amp;(ROW()-1))))</f>
        <v>130</v>
      </c>
      <c r="J131" cm="1">
        <f t="array" aca="1" ref="J131" ca="1">MAX(ROW($C$1:INDIRECT("$C"&amp;(ROW()-1)))*($F131=$C$1:INDIRECT("$C"&amp;(ROW()-1))),ROW($F$1:INDIRECT("$F"&amp;(ROW()-1)))*($F131=$F$1:INDIRECT("$F"&amp;(ROW()-1))))</f>
        <v>130</v>
      </c>
      <c r="K131" s="2" cm="1">
        <f t="array" aca="1" ref="K131" ca="1">IF($I131&gt;0,IF(INDEX($C:$C,$I131)=$C131,INDEX($S:$S,$I131),INDEX($T:$T,$I131)),1000)</f>
        <v>988.00373229314994</v>
      </c>
      <c r="L131" s="2" cm="1">
        <f t="array" aca="1" ref="L131" ca="1">IF($J131&gt;0,IF(INDEX($C:$C,$J131)=$F131,INDEX($S:$S,$J131),INDEX($T:$T,$J131)),1000)</f>
        <v>953.59183861548399</v>
      </c>
      <c r="M131">
        <f t="shared" ca="1" si="28"/>
        <v>295.12726335064798</v>
      </c>
      <c r="N131">
        <f t="shared" ca="1" si="29"/>
        <v>242.09153077545622</v>
      </c>
      <c r="O131">
        <f t="shared" ca="1" si="30"/>
        <v>0.5493613897680788</v>
      </c>
      <c r="P131">
        <f t="shared" ca="1" si="31"/>
        <v>0.45063861023192131</v>
      </c>
      <c r="Q131">
        <f t="shared" si="32"/>
        <v>1</v>
      </c>
      <c r="R131">
        <f t="shared" si="33"/>
        <v>0</v>
      </c>
      <c r="S131" s="2">
        <f t="shared" ca="1" si="34"/>
        <v>1002.4241678205714</v>
      </c>
      <c r="T131" s="2">
        <f t="shared" ca="1" si="35"/>
        <v>939.17140308806256</v>
      </c>
    </row>
    <row r="132" spans="1:20" x14ac:dyDescent="0.25">
      <c r="A132" t="s">
        <v>125</v>
      </c>
      <c r="C132" t="str">
        <f t="shared" si="36"/>
        <v>http://www.aurochs.org/games/cowthello/!</v>
      </c>
      <c r="D132" t="s">
        <v>121</v>
      </c>
      <c r="F132" t="str">
        <f t="shared" si="37"/>
        <v>https://www.mah-jongg.ch/reversi/reversi.html!</v>
      </c>
      <c r="G132">
        <v>14</v>
      </c>
      <c r="H132">
        <v>50</v>
      </c>
      <c r="I132" cm="1">
        <f t="array" aca="1" ref="I132" ca="1">MAX(ROW($C$1:INDIRECT("$C"&amp;(ROW()-1)))*($C132=$C$1:INDIRECT("$C"&amp;(ROW()-1))),ROW($F$1:INDIRECT("$F"&amp;(ROW()-1)))*($C132=$F$1:INDIRECT("$F"&amp;(ROW()-1))))</f>
        <v>0</v>
      </c>
      <c r="J132" cm="1">
        <f t="array" aca="1" ref="J132" ca="1">MAX(ROW($C$1:INDIRECT("$C"&amp;(ROW()-1)))*($F132=$C$1:INDIRECT("$C"&amp;(ROW()-1))),ROW($F$1:INDIRECT("$F"&amp;(ROW()-1)))*($F132=$F$1:INDIRECT("$F"&amp;(ROW()-1))))</f>
        <v>131</v>
      </c>
      <c r="K132" s="2" cm="1">
        <f t="array" aca="1" ref="K132" ca="1">IF($I132&gt;0,IF(INDEX($C:$C,$I132)=$C132,INDEX($S:$S,$I132),INDEX($T:$T,$I132)),1000)</f>
        <v>1000</v>
      </c>
      <c r="L132" s="2" cm="1">
        <f t="array" aca="1" ref="L132" ca="1">IF($J132&gt;0,IF(INDEX($C:$C,$J132)=$F132,INDEX($S:$S,$J132),INDEX($T:$T,$J132)),1000)</f>
        <v>939.17140308806256</v>
      </c>
      <c r="M132">
        <f t="shared" ca="1" si="28"/>
        <v>316.22776601683825</v>
      </c>
      <c r="N132">
        <f t="shared" ca="1" si="29"/>
        <v>222.80683410247386</v>
      </c>
      <c r="O132">
        <f t="shared" ca="1" si="30"/>
        <v>0.58665578414974306</v>
      </c>
      <c r="P132">
        <f t="shared" ca="1" si="31"/>
        <v>0.41334421585025688</v>
      </c>
      <c r="Q132">
        <f t="shared" si="32"/>
        <v>0</v>
      </c>
      <c r="R132">
        <f t="shared" si="33"/>
        <v>1</v>
      </c>
      <c r="S132" s="2">
        <f t="shared" ca="1" si="34"/>
        <v>981.22701490720817</v>
      </c>
      <c r="T132" s="2">
        <f t="shared" ca="1" si="35"/>
        <v>957.94438818085439</v>
      </c>
    </row>
    <row r="133" spans="1:20" x14ac:dyDescent="0.25">
      <c r="A133" t="s">
        <v>125</v>
      </c>
      <c r="C133" t="str">
        <f t="shared" si="36"/>
        <v>http://www.aurochs.org/games/cowthello/!</v>
      </c>
      <c r="D133" t="s">
        <v>121</v>
      </c>
      <c r="F133" t="str">
        <f t="shared" si="37"/>
        <v>https://www.mah-jongg.ch/reversi/reversi.html!</v>
      </c>
      <c r="G133">
        <v>14</v>
      </c>
      <c r="H133">
        <v>50</v>
      </c>
      <c r="I133" cm="1">
        <f t="array" aca="1" ref="I133" ca="1">MAX(ROW($C$1:INDIRECT("$C"&amp;(ROW()-1)))*($C133=$C$1:INDIRECT("$C"&amp;(ROW()-1))),ROW($F$1:INDIRECT("$F"&amp;(ROW()-1)))*($C133=$F$1:INDIRECT("$F"&amp;(ROW()-1))))</f>
        <v>132</v>
      </c>
      <c r="J133" cm="1">
        <f t="array" aca="1" ref="J133" ca="1">MAX(ROW($C$1:INDIRECT("$C"&amp;(ROW()-1)))*($F133=$C$1:INDIRECT("$C"&amp;(ROW()-1))),ROW($F$1:INDIRECT("$F"&amp;(ROW()-1)))*($F133=$F$1:INDIRECT("$F"&amp;(ROW()-1))))</f>
        <v>132</v>
      </c>
      <c r="K133" s="2" cm="1">
        <f t="array" aca="1" ref="K133" ca="1">IF($I133&gt;0,IF(INDEX($C:$C,$I133)=$C133,INDEX($S:$S,$I133),INDEX($T:$T,$I133)),1000)</f>
        <v>981.22701490720817</v>
      </c>
      <c r="L133" s="2" cm="1">
        <f t="array" aca="1" ref="L133" ca="1">IF($J133&gt;0,IF(INDEX($C:$C,$J133)=$F133,INDEX($S:$S,$J133),INDEX($T:$T,$J133)),1000)</f>
        <v>957.94438818085439</v>
      </c>
      <c r="M133">
        <f t="shared" ca="1" si="28"/>
        <v>283.83603884168025</v>
      </c>
      <c r="N133">
        <f t="shared" ca="1" si="29"/>
        <v>248.23383136631892</v>
      </c>
      <c r="O133">
        <f t="shared" ca="1" si="30"/>
        <v>0.53345632732543524</v>
      </c>
      <c r="P133">
        <f t="shared" ca="1" si="31"/>
        <v>0.46654367267456476</v>
      </c>
      <c r="Q133">
        <f t="shared" si="32"/>
        <v>0</v>
      </c>
      <c r="R133">
        <f t="shared" si="33"/>
        <v>1</v>
      </c>
      <c r="S133" s="2">
        <f t="shared" ca="1" si="34"/>
        <v>964.15641243279424</v>
      </c>
      <c r="T133" s="2">
        <f t="shared" ca="1" si="35"/>
        <v>975.01499065526832</v>
      </c>
    </row>
    <row r="134" spans="1:20" x14ac:dyDescent="0.25">
      <c r="A134" t="s">
        <v>125</v>
      </c>
      <c r="C134" t="str">
        <f t="shared" si="36"/>
        <v>http://www.aurochs.org/games/cowthello/!</v>
      </c>
      <c r="D134" t="s">
        <v>130</v>
      </c>
      <c r="F134" t="str">
        <f t="shared" si="37"/>
        <v>http://www.js-games.de/eng/games/othello/lx/play!</v>
      </c>
      <c r="G134">
        <v>9</v>
      </c>
      <c r="H134">
        <v>55</v>
      </c>
      <c r="I134" cm="1">
        <f t="array" aca="1" ref="I134" ca="1">MAX(ROW($C$1:INDIRECT("$C"&amp;(ROW()-1)))*($C134=$C$1:INDIRECT("$C"&amp;(ROW()-1))),ROW($F$1:INDIRECT("$F"&amp;(ROW()-1)))*($C134=$F$1:INDIRECT("$F"&amp;(ROW()-1))))</f>
        <v>133</v>
      </c>
      <c r="J134" cm="1">
        <f t="array" aca="1" ref="J134" ca="1">MAX(ROW($C$1:INDIRECT("$C"&amp;(ROW()-1)))*($F134=$C$1:INDIRECT("$C"&amp;(ROW()-1))),ROW($F$1:INDIRECT("$F"&amp;(ROW()-1)))*($F134=$F$1:INDIRECT("$F"&amp;(ROW()-1))))</f>
        <v>0</v>
      </c>
      <c r="K134" s="2" cm="1">
        <f t="array" aca="1" ref="K134" ca="1">IF($I134&gt;0,IF(INDEX($C:$C,$I134)=$C134,INDEX($S:$S,$I134),INDEX($T:$T,$I134)),1000)</f>
        <v>964.15641243279424</v>
      </c>
      <c r="L134" s="2" cm="1">
        <f t="array" aca="1" ref="L134" ca="1">IF($J134&gt;0,IF(INDEX($C:$C,$J134)=$F134,INDEX($S:$S,$J134),INDEX($T:$T,$J134)),1000)</f>
        <v>1000</v>
      </c>
      <c r="M134">
        <f t="shared" ca="1" si="28"/>
        <v>257.27111639469354</v>
      </c>
      <c r="N134">
        <f t="shared" ca="1" si="29"/>
        <v>316.22776601683825</v>
      </c>
      <c r="O134">
        <f t="shared" ca="1" si="30"/>
        <v>0.44859915910015796</v>
      </c>
      <c r="P134">
        <f t="shared" ca="1" si="31"/>
        <v>0.55140084089984198</v>
      </c>
      <c r="Q134">
        <f t="shared" si="32"/>
        <v>0</v>
      </c>
      <c r="R134">
        <f t="shared" si="33"/>
        <v>1</v>
      </c>
      <c r="S134" s="2">
        <f t="shared" ca="1" si="34"/>
        <v>949.80123934158917</v>
      </c>
      <c r="T134" s="2">
        <f t="shared" ca="1" si="35"/>
        <v>1014.3551730912051</v>
      </c>
    </row>
    <row r="135" spans="1:20" x14ac:dyDescent="0.25">
      <c r="A135" t="s">
        <v>125</v>
      </c>
      <c r="C135" t="str">
        <f t="shared" si="36"/>
        <v>http://www.aurochs.org/games/cowthello/!</v>
      </c>
      <c r="D135" t="s">
        <v>130</v>
      </c>
      <c r="F135" t="str">
        <f t="shared" si="37"/>
        <v>http://www.js-games.de/eng/games/othello/lx/play!</v>
      </c>
      <c r="G135">
        <v>21</v>
      </c>
      <c r="H135">
        <v>43</v>
      </c>
      <c r="I135" cm="1">
        <f t="array" aca="1" ref="I135" ca="1">MAX(ROW($C$1:INDIRECT("$C"&amp;(ROW()-1)))*($C135=$C$1:INDIRECT("$C"&amp;(ROW()-1))),ROW($F$1:INDIRECT("$F"&amp;(ROW()-1)))*($C135=$F$1:INDIRECT("$F"&amp;(ROW()-1))))</f>
        <v>134</v>
      </c>
      <c r="J135" cm="1">
        <f t="array" aca="1" ref="J135" ca="1">MAX(ROW($C$1:INDIRECT("$C"&amp;(ROW()-1)))*($F135=$C$1:INDIRECT("$C"&amp;(ROW()-1))),ROW($F$1:INDIRECT("$F"&amp;(ROW()-1)))*($F135=$F$1:INDIRECT("$F"&amp;(ROW()-1))))</f>
        <v>134</v>
      </c>
      <c r="K135" s="2" cm="1">
        <f t="array" aca="1" ref="K135" ca="1">IF($I135&gt;0,IF(INDEX($C:$C,$I135)=$C135,INDEX($S:$S,$I135),INDEX($T:$T,$I135)),1000)</f>
        <v>949.80123934158917</v>
      </c>
      <c r="L135" s="2" cm="1">
        <f t="array" aca="1" ref="L135" ca="1">IF($J135&gt;0,IF(INDEX($C:$C,$J135)=$F135,INDEX($S:$S,$J135),INDEX($T:$T,$J135)),1000)</f>
        <v>1014.3551730912051</v>
      </c>
      <c r="M135">
        <f t="shared" ca="1" si="28"/>
        <v>236.86620302885871</v>
      </c>
      <c r="N135">
        <f t="shared" ca="1" si="29"/>
        <v>343.46930612232495</v>
      </c>
      <c r="O135">
        <f t="shared" ca="1" si="30"/>
        <v>0.4081539028609612</v>
      </c>
      <c r="P135">
        <f t="shared" ca="1" si="31"/>
        <v>0.59184609713903868</v>
      </c>
      <c r="Q135">
        <f t="shared" si="32"/>
        <v>0</v>
      </c>
      <c r="R135">
        <f t="shared" si="33"/>
        <v>1</v>
      </c>
      <c r="S135" s="2">
        <f t="shared" ca="1" si="34"/>
        <v>936.74031445003845</v>
      </c>
      <c r="T135" s="2">
        <f t="shared" ca="1" si="35"/>
        <v>1027.4160979827559</v>
      </c>
    </row>
    <row r="136" spans="1:20" x14ac:dyDescent="0.25">
      <c r="A136" t="s">
        <v>126</v>
      </c>
      <c r="C136" t="str">
        <f t="shared" si="36"/>
        <v>http://www.js-games.de/ger/games/othello/lx/play!</v>
      </c>
      <c r="D136" t="s">
        <v>125</v>
      </c>
      <c r="F136" t="str">
        <f t="shared" si="37"/>
        <v>http://www.aurochs.org/games/cowthello/!</v>
      </c>
      <c r="G136">
        <v>0</v>
      </c>
      <c r="H136">
        <v>18</v>
      </c>
      <c r="I136" cm="1">
        <f t="array" aca="1" ref="I136" ca="1">MAX(ROW($C$1:INDIRECT("$C"&amp;(ROW()-1)))*($C136=$C$1:INDIRECT("$C"&amp;(ROW()-1))),ROW($F$1:INDIRECT("$F"&amp;(ROW()-1)))*($C136=$F$1:INDIRECT("$F"&amp;(ROW()-1))))</f>
        <v>0</v>
      </c>
      <c r="J136" cm="1">
        <f t="array" aca="1" ref="J136" ca="1">MAX(ROW($C$1:INDIRECT("$C"&amp;(ROW()-1)))*($F136=$C$1:INDIRECT("$C"&amp;(ROW()-1))),ROW($F$1:INDIRECT("$F"&amp;(ROW()-1)))*($F136=$F$1:INDIRECT("$F"&amp;(ROW()-1))))</f>
        <v>135</v>
      </c>
      <c r="K136" s="2" cm="1">
        <f t="array" aca="1" ref="K136" ca="1">IF($I136&gt;0,IF(INDEX($C:$C,$I136)=$C136,INDEX($S:$S,$I136),INDEX($T:$T,$I136)),1000)</f>
        <v>1000</v>
      </c>
      <c r="L136" s="2" cm="1">
        <f t="array" aca="1" ref="L136" ca="1">IF($J136&gt;0,IF(INDEX($C:$C,$J136)=$F136,INDEX($S:$S,$J136),INDEX($T:$T,$J136)),1000)</f>
        <v>936.74031445003845</v>
      </c>
      <c r="M136">
        <f t="shared" ca="1" si="28"/>
        <v>316.22776601683825</v>
      </c>
      <c r="N136">
        <f t="shared" ca="1" si="29"/>
        <v>219.71048669768302</v>
      </c>
      <c r="O136">
        <f t="shared" ca="1" si="30"/>
        <v>0.59004514869977676</v>
      </c>
      <c r="P136">
        <f t="shared" ca="1" si="31"/>
        <v>0.40995485130022324</v>
      </c>
      <c r="Q136">
        <f t="shared" si="32"/>
        <v>0</v>
      </c>
      <c r="R136">
        <f t="shared" si="33"/>
        <v>1</v>
      </c>
      <c r="S136" s="2">
        <f t="shared" ca="1" si="34"/>
        <v>981.11855524160717</v>
      </c>
      <c r="T136" s="2">
        <f t="shared" ca="1" si="35"/>
        <v>955.62175920843129</v>
      </c>
    </row>
    <row r="137" spans="1:20" x14ac:dyDescent="0.25">
      <c r="A137" t="s">
        <v>126</v>
      </c>
      <c r="C137" t="str">
        <f t="shared" si="36"/>
        <v>http://www.js-games.de/ger/games/othello/lx/play!</v>
      </c>
      <c r="D137" t="s">
        <v>125</v>
      </c>
      <c r="F137" t="str">
        <f t="shared" si="37"/>
        <v>http://www.aurochs.org/games/cowthello/!</v>
      </c>
      <c r="G137">
        <v>47</v>
      </c>
      <c r="H137">
        <v>17</v>
      </c>
      <c r="I137" cm="1">
        <f t="array" aca="1" ref="I137" ca="1">MAX(ROW($C$1:INDIRECT("$C"&amp;(ROW()-1)))*($C137=$C$1:INDIRECT("$C"&amp;(ROW()-1))),ROW($F$1:INDIRECT("$F"&amp;(ROW()-1)))*($C137=$F$1:INDIRECT("$F"&amp;(ROW()-1))))</f>
        <v>136</v>
      </c>
      <c r="J137" cm="1">
        <f t="array" aca="1" ref="J137" ca="1">MAX(ROW($C$1:INDIRECT("$C"&amp;(ROW()-1)))*($F137=$C$1:INDIRECT("$C"&amp;(ROW()-1))),ROW($F$1:INDIRECT("$F"&amp;(ROW()-1)))*($F137=$F$1:INDIRECT("$F"&amp;(ROW()-1))))</f>
        <v>136</v>
      </c>
      <c r="K137" s="2" cm="1">
        <f t="array" aca="1" ref="K137" ca="1">IF($I137&gt;0,IF(INDEX($C:$C,$I137)=$C137,INDEX($S:$S,$I137),INDEX($T:$T,$I137)),1000)</f>
        <v>981.11855524160717</v>
      </c>
      <c r="L137" s="2" cm="1">
        <f t="array" aca="1" ref="L137" ca="1">IF($J137&gt;0,IF(INDEX($C:$C,$J137)=$F137,INDEX($S:$S,$J137),INDEX($T:$T,$J137)),1000)</f>
        <v>955.62175920843129</v>
      </c>
      <c r="M137">
        <f t="shared" ca="1" si="28"/>
        <v>283.65888281622205</v>
      </c>
      <c r="N137">
        <f t="shared" ca="1" si="29"/>
        <v>244.93700211001155</v>
      </c>
      <c r="O137">
        <f t="shared" ca="1" si="30"/>
        <v>0.53662711138170727</v>
      </c>
      <c r="P137">
        <f t="shared" ca="1" si="31"/>
        <v>0.46337288861829279</v>
      </c>
      <c r="Q137">
        <f t="shared" si="32"/>
        <v>1</v>
      </c>
      <c r="R137">
        <f t="shared" si="33"/>
        <v>0</v>
      </c>
      <c r="S137" s="2">
        <f t="shared" ca="1" si="34"/>
        <v>995.9464876773925</v>
      </c>
      <c r="T137" s="2">
        <f t="shared" ca="1" si="35"/>
        <v>940.79382677264596</v>
      </c>
    </row>
    <row r="138" spans="1:20" x14ac:dyDescent="0.25">
      <c r="A138" t="s">
        <v>126</v>
      </c>
      <c r="C138" t="str">
        <f t="shared" si="36"/>
        <v>http://www.js-games.de/ger/games/othello/lx/play!</v>
      </c>
      <c r="D138" t="s">
        <v>129</v>
      </c>
      <c r="E138" t="s">
        <v>95</v>
      </c>
      <c r="F138" t="str">
        <f t="shared" si="37"/>
        <v>http://www.midnightbeach.com/jon/ReversiScript/!Hard</v>
      </c>
      <c r="G138">
        <v>31</v>
      </c>
      <c r="H138">
        <v>33</v>
      </c>
      <c r="I138" cm="1">
        <f t="array" aca="1" ref="I138" ca="1">MAX(ROW($C$1:INDIRECT("$C"&amp;(ROW()-1)))*($C138=$C$1:INDIRECT("$C"&amp;(ROW()-1))),ROW($F$1:INDIRECT("$F"&amp;(ROW()-1)))*($C138=$F$1:INDIRECT("$F"&amp;(ROW()-1))))</f>
        <v>137</v>
      </c>
      <c r="J138" cm="1">
        <f t="array" aca="1" ref="J138" ca="1">MAX(ROW($C$1:INDIRECT("$C"&amp;(ROW()-1)))*($F138=$C$1:INDIRECT("$C"&amp;(ROW()-1))),ROW($F$1:INDIRECT("$F"&amp;(ROW()-1)))*($F138=$F$1:INDIRECT("$F"&amp;(ROW()-1))))</f>
        <v>0</v>
      </c>
      <c r="K138" s="2" cm="1">
        <f t="array" aca="1" ref="K138" ca="1">IF($I138&gt;0,IF(INDEX($C:$C,$I138)=$C138,INDEX($S:$S,$I138),INDEX($T:$T,$I138)),1000)</f>
        <v>995.9464876773925</v>
      </c>
      <c r="L138" s="2" cm="1">
        <f t="array" aca="1" ref="L138" ca="1">IF($J138&gt;0,IF(INDEX($C:$C,$J138)=$F138,INDEX($S:$S,$J138),INDEX($T:$T,$J138)),1000)</f>
        <v>1000</v>
      </c>
      <c r="M138">
        <f t="shared" ca="1" si="28"/>
        <v>308.93436392869552</v>
      </c>
      <c r="N138">
        <f t="shared" ca="1" si="29"/>
        <v>316.22776601683825</v>
      </c>
      <c r="O138">
        <f t="shared" ca="1" si="30"/>
        <v>0.49416679150992554</v>
      </c>
      <c r="P138">
        <f t="shared" ca="1" si="31"/>
        <v>0.50583320849007463</v>
      </c>
      <c r="Q138">
        <f t="shared" si="32"/>
        <v>0</v>
      </c>
      <c r="R138">
        <f t="shared" si="33"/>
        <v>1</v>
      </c>
      <c r="S138" s="2">
        <f t="shared" ca="1" si="34"/>
        <v>980.13315034907487</v>
      </c>
      <c r="T138" s="2">
        <f t="shared" ca="1" si="35"/>
        <v>1015.8133373283176</v>
      </c>
    </row>
    <row r="139" spans="1:20" x14ac:dyDescent="0.25">
      <c r="A139" t="s">
        <v>126</v>
      </c>
      <c r="C139" t="str">
        <f t="shared" si="36"/>
        <v>http://www.js-games.de/ger/games/othello/lx/play!</v>
      </c>
      <c r="D139" t="s">
        <v>129</v>
      </c>
      <c r="E139" t="s">
        <v>95</v>
      </c>
      <c r="F139" t="str">
        <f t="shared" si="37"/>
        <v>http://www.midnightbeach.com/jon/ReversiScript/!Hard</v>
      </c>
      <c r="G139">
        <v>0</v>
      </c>
      <c r="H139">
        <v>18</v>
      </c>
      <c r="I139" cm="1">
        <f t="array" aca="1" ref="I139" ca="1">MAX(ROW($C$1:INDIRECT("$C"&amp;(ROW()-1)))*($C139=$C$1:INDIRECT("$C"&amp;(ROW()-1))),ROW($F$1:INDIRECT("$F"&amp;(ROW()-1)))*($C139=$F$1:INDIRECT("$F"&amp;(ROW()-1))))</f>
        <v>138</v>
      </c>
      <c r="J139" cm="1">
        <f t="array" aca="1" ref="J139" ca="1">MAX(ROW($C$1:INDIRECT("$C"&amp;(ROW()-1)))*($F139=$C$1:INDIRECT("$C"&amp;(ROW()-1))),ROW($F$1:INDIRECT("$F"&amp;(ROW()-1)))*($F139=$F$1:INDIRECT("$F"&amp;(ROW()-1))))</f>
        <v>138</v>
      </c>
      <c r="K139" s="2" cm="1">
        <f t="array" aca="1" ref="K139" ca="1">IF($I139&gt;0,IF(INDEX($C:$C,$I139)=$C139,INDEX($S:$S,$I139),INDEX($T:$T,$I139)),1000)</f>
        <v>980.13315034907487</v>
      </c>
      <c r="L139" s="2" cm="1">
        <f t="array" aca="1" ref="L139" ca="1">IF($J139&gt;0,IF(INDEX($C:$C,$J139)=$F139,INDEX($S:$S,$J139),INDEX($T:$T,$J139)),1000)</f>
        <v>1015.8133373283176</v>
      </c>
      <c r="M139">
        <f t="shared" ca="1" si="28"/>
        <v>282.05439794733928</v>
      </c>
      <c r="N139">
        <f t="shared" ca="1" si="29"/>
        <v>346.36447600878779</v>
      </c>
      <c r="O139">
        <f t="shared" ca="1" si="30"/>
        <v>0.44883183754762729</v>
      </c>
      <c r="P139">
        <f t="shared" ca="1" si="31"/>
        <v>0.55116816245237277</v>
      </c>
      <c r="Q139">
        <f t="shared" si="32"/>
        <v>0</v>
      </c>
      <c r="R139">
        <f t="shared" si="33"/>
        <v>1</v>
      </c>
      <c r="S139" s="2">
        <f t="shared" ca="1" si="34"/>
        <v>965.77053154755083</v>
      </c>
      <c r="T139" s="2">
        <f t="shared" ca="1" si="35"/>
        <v>1030.1759561298418</v>
      </c>
    </row>
    <row r="140" spans="1:20" x14ac:dyDescent="0.25">
      <c r="A140" t="s">
        <v>129</v>
      </c>
      <c r="B140" t="s">
        <v>95</v>
      </c>
      <c r="C140" t="str">
        <f t="shared" si="36"/>
        <v>http://www.midnightbeach.com/jon/ReversiScript/!Hard</v>
      </c>
      <c r="D140" t="s">
        <v>126</v>
      </c>
      <c r="F140" t="str">
        <f t="shared" si="37"/>
        <v>http://www.js-games.de/ger/games/othello/lx/play!</v>
      </c>
      <c r="G140">
        <v>15</v>
      </c>
      <c r="H140">
        <v>0</v>
      </c>
      <c r="I140" cm="1">
        <f t="array" aca="1" ref="I140" ca="1">MAX(ROW($C$1:INDIRECT("$C"&amp;(ROW()-1)))*($C140=$C$1:INDIRECT("$C"&amp;(ROW()-1))),ROW($F$1:INDIRECT("$F"&amp;(ROW()-1)))*($C140=$F$1:INDIRECT("$F"&amp;(ROW()-1))))</f>
        <v>139</v>
      </c>
      <c r="J140" cm="1">
        <f t="array" aca="1" ref="J140" ca="1">MAX(ROW($C$1:INDIRECT("$C"&amp;(ROW()-1)))*($F140=$C$1:INDIRECT("$C"&amp;(ROW()-1))),ROW($F$1:INDIRECT("$F"&amp;(ROW()-1)))*($F140=$F$1:INDIRECT("$F"&amp;(ROW()-1))))</f>
        <v>139</v>
      </c>
      <c r="K140" s="2" cm="1">
        <f t="array" aca="1" ref="K140" ca="1">IF($I140&gt;0,IF(INDEX($C:$C,$I140)=$C140,INDEX($S:$S,$I140),INDEX($T:$T,$I140)),1000)</f>
        <v>1030.1759561298418</v>
      </c>
      <c r="L140" s="2" cm="1">
        <f t="array" aca="1" ref="L140" ca="1">IF($J140&gt;0,IF(INDEX($C:$C,$J140)=$F140,INDEX($S:$S,$J140),INDEX($T:$T,$J140)),1000)</f>
        <v>965.77053154755083</v>
      </c>
      <c r="M140">
        <f t="shared" ca="1" si="28"/>
        <v>376.21827717923975</v>
      </c>
      <c r="N140">
        <f t="shared" ca="1" si="29"/>
        <v>259.67272106894637</v>
      </c>
      <c r="O140">
        <f t="shared" ca="1" si="30"/>
        <v>0.59163957064289652</v>
      </c>
      <c r="P140">
        <f t="shared" ca="1" si="31"/>
        <v>0.40836042935710337</v>
      </c>
      <c r="Q140">
        <f t="shared" si="32"/>
        <v>1</v>
      </c>
      <c r="R140">
        <f t="shared" si="33"/>
        <v>0</v>
      </c>
      <c r="S140" s="2">
        <f t="shared" ca="1" si="34"/>
        <v>1043.2434898692691</v>
      </c>
      <c r="T140" s="2">
        <f t="shared" ca="1" si="35"/>
        <v>952.70299780812354</v>
      </c>
    </row>
    <row r="141" spans="1:20" x14ac:dyDescent="0.25">
      <c r="A141" t="s">
        <v>129</v>
      </c>
      <c r="B141" t="s">
        <v>95</v>
      </c>
      <c r="C141" t="str">
        <f t="shared" si="36"/>
        <v>http://www.midnightbeach.com/jon/ReversiScript/!Hard</v>
      </c>
      <c r="D141" t="s">
        <v>126</v>
      </c>
      <c r="F141" t="str">
        <f t="shared" si="37"/>
        <v>http://www.js-games.de/ger/games/othello/lx/play!</v>
      </c>
      <c r="G141">
        <v>35</v>
      </c>
      <c r="H141">
        <v>29</v>
      </c>
      <c r="I141" cm="1">
        <f t="array" aca="1" ref="I141" ca="1">MAX(ROW($C$1:INDIRECT("$C"&amp;(ROW()-1)))*($C141=$C$1:INDIRECT("$C"&amp;(ROW()-1))),ROW($F$1:INDIRECT("$F"&amp;(ROW()-1)))*($C141=$F$1:INDIRECT("$F"&amp;(ROW()-1))))</f>
        <v>140</v>
      </c>
      <c r="J141" cm="1">
        <f t="array" aca="1" ref="J141" ca="1">MAX(ROW($C$1:INDIRECT("$C"&amp;(ROW()-1)))*($F141=$C$1:INDIRECT("$C"&amp;(ROW()-1))),ROW($F$1:INDIRECT("$F"&amp;(ROW()-1)))*($F141=$F$1:INDIRECT("$F"&amp;(ROW()-1))))</f>
        <v>140</v>
      </c>
      <c r="K141" s="2" cm="1">
        <f t="array" aca="1" ref="K141" ca="1">IF($I141&gt;0,IF(INDEX($C:$C,$I141)=$C141,INDEX($S:$S,$I141),INDEX($T:$T,$I141)),1000)</f>
        <v>1043.2434898692691</v>
      </c>
      <c r="L141" s="2" cm="1">
        <f t="array" aca="1" ref="L141" ca="1">IF($J141&gt;0,IF(INDEX($C:$C,$J141)=$F141,INDEX($S:$S,$J141),INDEX($T:$T,$J141)),1000)</f>
        <v>952.70299780812354</v>
      </c>
      <c r="M141">
        <f t="shared" ca="1" si="28"/>
        <v>405.61006633134127</v>
      </c>
      <c r="N141">
        <f t="shared" ca="1" si="29"/>
        <v>240.85601384261196</v>
      </c>
      <c r="O141">
        <f t="shared" ca="1" si="30"/>
        <v>0.62742667986880041</v>
      </c>
      <c r="P141">
        <f t="shared" ca="1" si="31"/>
        <v>0.37257332013119948</v>
      </c>
      <c r="Q141">
        <f t="shared" si="32"/>
        <v>1</v>
      </c>
      <c r="R141">
        <f t="shared" si="33"/>
        <v>0</v>
      </c>
      <c r="S141" s="2">
        <f t="shared" ca="1" si="34"/>
        <v>1055.1658361134675</v>
      </c>
      <c r="T141" s="2">
        <f t="shared" ca="1" si="35"/>
        <v>940.78065156392518</v>
      </c>
    </row>
    <row r="142" spans="1:20" x14ac:dyDescent="0.25">
      <c r="A142" t="s">
        <v>129</v>
      </c>
      <c r="B142" t="s">
        <v>95</v>
      </c>
      <c r="C142" t="str">
        <f t="shared" si="36"/>
        <v>http://www.midnightbeach.com/jon/ReversiScript/!Hard</v>
      </c>
      <c r="D142" t="s">
        <v>118</v>
      </c>
      <c r="F142" t="str">
        <f t="shared" si="37"/>
        <v>http://omerkel.github.io/UCThello/html5/src/!</v>
      </c>
      <c r="G142">
        <v>28</v>
      </c>
      <c r="H142">
        <v>36</v>
      </c>
      <c r="I142" cm="1">
        <f t="array" aca="1" ref="I142" ca="1">MAX(ROW($C$1:INDIRECT("$C"&amp;(ROW()-1)))*($C142=$C$1:INDIRECT("$C"&amp;(ROW()-1))),ROW($F$1:INDIRECT("$F"&amp;(ROW()-1)))*($C142=$F$1:INDIRECT("$F"&amp;(ROW()-1))))</f>
        <v>141</v>
      </c>
      <c r="J142" cm="1">
        <f t="array" aca="1" ref="J142" ca="1">MAX(ROW($C$1:INDIRECT("$C"&amp;(ROW()-1)))*($F142=$C$1:INDIRECT("$C"&amp;(ROW()-1))),ROW($F$1:INDIRECT("$F"&amp;(ROW()-1)))*($F142=$F$1:INDIRECT("$F"&amp;(ROW()-1))))</f>
        <v>129</v>
      </c>
      <c r="K142" s="2" cm="1">
        <f t="array" aca="1" ref="K142" ca="1">IF($I142&gt;0,IF(INDEX($C:$C,$I142)=$C142,INDEX($S:$S,$I142),INDEX($T:$T,$I142)),1000)</f>
        <v>1055.1658361134675</v>
      </c>
      <c r="L142" s="2" cm="1">
        <f t="array" aca="1" ref="L142" ca="1">IF($J142&gt;0,IF(INDEX($C:$C,$J142)=$F142,INDEX($S:$S,$J142),INDEX($T:$T,$J142)),1000)</f>
        <v>1058.4044290913662</v>
      </c>
      <c r="M142">
        <f t="shared" ca="1" si="28"/>
        <v>434.42478042878156</v>
      </c>
      <c r="N142">
        <f t="shared" ca="1" si="29"/>
        <v>442.59965669509029</v>
      </c>
      <c r="O142">
        <f t="shared" ca="1" si="30"/>
        <v>0.49533942503750661</v>
      </c>
      <c r="P142">
        <f t="shared" ca="1" si="31"/>
        <v>0.50466057496249339</v>
      </c>
      <c r="Q142">
        <f t="shared" si="32"/>
        <v>0</v>
      </c>
      <c r="R142">
        <f t="shared" si="33"/>
        <v>1</v>
      </c>
      <c r="S142" s="2">
        <f t="shared" ca="1" si="34"/>
        <v>1039.3149745122673</v>
      </c>
      <c r="T142" s="2">
        <f t="shared" ca="1" si="35"/>
        <v>1074.2552906925664</v>
      </c>
    </row>
    <row r="143" spans="1:20" x14ac:dyDescent="0.25">
      <c r="A143" t="s">
        <v>129</v>
      </c>
      <c r="B143" t="s">
        <v>95</v>
      </c>
      <c r="C143" t="str">
        <f t="shared" si="36"/>
        <v>http://www.midnightbeach.com/jon/ReversiScript/!Hard</v>
      </c>
      <c r="D143" t="s">
        <v>118</v>
      </c>
      <c r="F143" t="str">
        <f t="shared" si="37"/>
        <v>http://omerkel.github.io/UCThello/html5/src/!</v>
      </c>
      <c r="G143">
        <v>23</v>
      </c>
      <c r="H143">
        <v>41</v>
      </c>
      <c r="I143" cm="1">
        <f t="array" aca="1" ref="I143" ca="1">MAX(ROW($C$1:INDIRECT("$C"&amp;(ROW()-1)))*($C143=$C$1:INDIRECT("$C"&amp;(ROW()-1))),ROW($F$1:INDIRECT("$F"&amp;(ROW()-1)))*($C143=$F$1:INDIRECT("$F"&amp;(ROW()-1))))</f>
        <v>142</v>
      </c>
      <c r="J143" cm="1">
        <f t="array" aca="1" ref="J143" ca="1">MAX(ROW($C$1:INDIRECT("$C"&amp;(ROW()-1)))*($F143=$C$1:INDIRECT("$C"&amp;(ROW()-1))),ROW($F$1:INDIRECT("$F"&amp;(ROW()-1)))*($F143=$F$1:INDIRECT("$F"&amp;(ROW()-1))))</f>
        <v>142</v>
      </c>
      <c r="K143" s="2" cm="1">
        <f t="array" aca="1" ref="K143" ca="1">IF($I143&gt;0,IF(INDEX($C:$C,$I143)=$C143,INDEX($S:$S,$I143),INDEX($T:$T,$I143)),1000)</f>
        <v>1039.3149745122673</v>
      </c>
      <c r="L143" s="2" cm="1">
        <f t="array" aca="1" ref="L143" ca="1">IF($J143&gt;0,IF(INDEX($C:$C,$J143)=$F143,INDEX($S:$S,$J143),INDEX($T:$T,$J143)),1000)</f>
        <v>1074.2552906925664</v>
      </c>
      <c r="M143">
        <f t="shared" ca="1" si="28"/>
        <v>396.54039629559924</v>
      </c>
      <c r="N143">
        <f t="shared" ca="1" si="29"/>
        <v>484.88441650289582</v>
      </c>
      <c r="O143">
        <f t="shared" ca="1" si="30"/>
        <v>0.44988567435105031</v>
      </c>
      <c r="P143">
        <f t="shared" ca="1" si="31"/>
        <v>0.55011432564894969</v>
      </c>
      <c r="Q143">
        <f t="shared" si="32"/>
        <v>0</v>
      </c>
      <c r="R143">
        <f t="shared" si="33"/>
        <v>1</v>
      </c>
      <c r="S143" s="2">
        <f t="shared" ca="1" si="34"/>
        <v>1024.9186329330337</v>
      </c>
      <c r="T143" s="2">
        <f t="shared" ca="1" si="35"/>
        <v>1088.6516322718001</v>
      </c>
    </row>
    <row r="144" spans="1:20" x14ac:dyDescent="0.25">
      <c r="A144" t="s">
        <v>128</v>
      </c>
      <c r="C144" t="str">
        <f t="shared" si="36"/>
        <v>http://www.interjeux.net/jeux/othello/index_fr.html!</v>
      </c>
      <c r="D144" t="s">
        <v>129</v>
      </c>
      <c r="E144" t="s">
        <v>95</v>
      </c>
      <c r="F144" t="str">
        <f t="shared" si="37"/>
        <v>http://www.midnightbeach.com/jon/ReversiScript/!Hard</v>
      </c>
      <c r="G144">
        <v>9</v>
      </c>
      <c r="H144">
        <v>55</v>
      </c>
      <c r="I144" cm="1">
        <f t="array" aca="1" ref="I144" ca="1">MAX(ROW($C$1:INDIRECT("$C"&amp;(ROW()-1)))*($C144=$C$1:INDIRECT("$C"&amp;(ROW()-1))),ROW($F$1:INDIRECT("$F"&amp;(ROW()-1)))*($C144=$F$1:INDIRECT("$F"&amp;(ROW()-1))))</f>
        <v>0</v>
      </c>
      <c r="J144" cm="1">
        <f t="array" aca="1" ref="J144" ca="1">MAX(ROW($C$1:INDIRECT("$C"&amp;(ROW()-1)))*($F144=$C$1:INDIRECT("$C"&amp;(ROW()-1))),ROW($F$1:INDIRECT("$F"&amp;(ROW()-1)))*($F144=$F$1:INDIRECT("$F"&amp;(ROW()-1))))</f>
        <v>143</v>
      </c>
      <c r="K144" s="2" cm="1">
        <f t="array" aca="1" ref="K144" ca="1">IF($I144&gt;0,IF(INDEX($C:$C,$I144)=$C144,INDEX($S:$S,$I144),INDEX($T:$T,$I144)),1000)</f>
        <v>1000</v>
      </c>
      <c r="L144" s="2" cm="1">
        <f t="array" aca="1" ref="L144" ca="1">IF($J144&gt;0,IF(INDEX($C:$C,$J144)=$F144,INDEX($S:$S,$J144),INDEX($T:$T,$J144)),1000)</f>
        <v>1024.9186329330337</v>
      </c>
      <c r="M144">
        <f t="shared" ca="1" si="28"/>
        <v>316.22776601683825</v>
      </c>
      <c r="N144">
        <f t="shared" ca="1" si="29"/>
        <v>365.00312467840428</v>
      </c>
      <c r="O144">
        <f t="shared" ca="1" si="30"/>
        <v>0.46420056743772475</v>
      </c>
      <c r="P144">
        <f t="shared" ca="1" si="31"/>
        <v>0.53579943256227514</v>
      </c>
      <c r="Q144">
        <f t="shared" si="32"/>
        <v>0</v>
      </c>
      <c r="R144">
        <f t="shared" si="33"/>
        <v>1</v>
      </c>
      <c r="S144" s="2">
        <f t="shared" ca="1" si="34"/>
        <v>985.14558184199279</v>
      </c>
      <c r="T144" s="2">
        <f t="shared" ca="1" si="35"/>
        <v>1039.7730510910408</v>
      </c>
    </row>
    <row r="145" spans="1:83" x14ac:dyDescent="0.25">
      <c r="A145" t="s">
        <v>128</v>
      </c>
      <c r="C145" t="str">
        <f t="shared" si="36"/>
        <v>http://www.interjeux.net/jeux/othello/index_fr.html!</v>
      </c>
      <c r="D145" t="s">
        <v>129</v>
      </c>
      <c r="E145" t="s">
        <v>95</v>
      </c>
      <c r="F145" t="str">
        <f t="shared" si="37"/>
        <v>http://www.midnightbeach.com/jon/ReversiScript/!Hard</v>
      </c>
      <c r="G145">
        <v>12</v>
      </c>
      <c r="H145">
        <v>52</v>
      </c>
      <c r="I145" cm="1">
        <f t="array" aca="1" ref="I145" ca="1">MAX(ROW($C$1:INDIRECT("$C"&amp;(ROW()-1)))*($C145=$C$1:INDIRECT("$C"&amp;(ROW()-1))),ROW($F$1:INDIRECT("$F"&amp;(ROW()-1)))*($C145=$F$1:INDIRECT("$F"&amp;(ROW()-1))))</f>
        <v>144</v>
      </c>
      <c r="J145" cm="1">
        <f t="array" aca="1" ref="J145" ca="1">MAX(ROW($C$1:INDIRECT("$C"&amp;(ROW()-1)))*($F145=$C$1:INDIRECT("$C"&amp;(ROW()-1))),ROW($F$1:INDIRECT("$F"&amp;(ROW()-1)))*($F145=$F$1:INDIRECT("$F"&amp;(ROW()-1))))</f>
        <v>144</v>
      </c>
      <c r="K145" s="2" cm="1">
        <f t="array" aca="1" ref="K145" ca="1">IF($I145&gt;0,IF(INDEX($C:$C,$I145)=$C145,INDEX($S:$S,$I145),INDEX($T:$T,$I145)),1000)</f>
        <v>985.14558184199279</v>
      </c>
      <c r="L145" s="2" cm="1">
        <f t="array" aca="1" ref="L145" ca="1">IF($J145&gt;0,IF(INDEX($C:$C,$J145)=$F145,INDEX($S:$S,$J145),INDEX($T:$T,$J145)),1000)</f>
        <v>1039.7730510910408</v>
      </c>
      <c r="M145">
        <f t="shared" ca="1" si="28"/>
        <v>290.31130941277456</v>
      </c>
      <c r="N145">
        <f t="shared" ca="1" si="29"/>
        <v>397.58741379965738</v>
      </c>
      <c r="O145">
        <f t="shared" ca="1" si="30"/>
        <v>0.42202623673590206</v>
      </c>
      <c r="P145">
        <f t="shared" ca="1" si="31"/>
        <v>0.57797376326409799</v>
      </c>
      <c r="Q145">
        <f t="shared" si="32"/>
        <v>0</v>
      </c>
      <c r="R145">
        <f t="shared" si="33"/>
        <v>1</v>
      </c>
      <c r="S145" s="2">
        <f t="shared" ca="1" si="34"/>
        <v>971.64074226644391</v>
      </c>
      <c r="T145" s="2">
        <f t="shared" ca="1" si="35"/>
        <v>1053.2778906665897</v>
      </c>
    </row>
    <row r="146" spans="1:83" x14ac:dyDescent="0.25">
      <c r="A146" t="s">
        <v>128</v>
      </c>
      <c r="C146" t="str">
        <f t="shared" si="36"/>
        <v>http://www.interjeux.net/jeux/othello/index_fr.html!</v>
      </c>
      <c r="D146" t="s">
        <v>124</v>
      </c>
      <c r="E146">
        <v>3</v>
      </c>
      <c r="F146" t="str">
        <f t="shared" si="37"/>
        <v>https://www.lutanho.net/play/reversi.html!3</v>
      </c>
      <c r="G146">
        <v>17</v>
      </c>
      <c r="H146">
        <v>47</v>
      </c>
      <c r="I146" cm="1">
        <f t="array" aca="1" ref="I146" ca="1">MAX(ROW($C$1:INDIRECT("$C"&amp;(ROW()-1)))*($C146=$C$1:INDIRECT("$C"&amp;(ROW()-1))),ROW($F$1:INDIRECT("$F"&amp;(ROW()-1)))*($C146=$F$1:INDIRECT("$F"&amp;(ROW()-1))))</f>
        <v>145</v>
      </c>
      <c r="J146" cm="1">
        <f t="array" aca="1" ref="J146" ca="1">MAX(ROW($C$1:INDIRECT("$C"&amp;(ROW()-1)))*($F146=$C$1:INDIRECT("$C"&amp;(ROW()-1))),ROW($F$1:INDIRECT("$F"&amp;(ROW()-1)))*($F146=$F$1:INDIRECT("$F"&amp;(ROW()-1))))</f>
        <v>131</v>
      </c>
      <c r="K146" s="2" cm="1">
        <f t="array" aca="1" ref="K146" ca="1">IF($I146&gt;0,IF(INDEX($C:$C,$I146)=$C146,INDEX($S:$S,$I146),INDEX($T:$T,$I146)),1000)</f>
        <v>971.64074226644391</v>
      </c>
      <c r="L146" s="2" cm="1">
        <f t="array" aca="1" ref="L146" ca="1">IF($J146&gt;0,IF(INDEX($C:$C,$J146)=$F146,INDEX($S:$S,$J146),INDEX($T:$T,$J146)),1000)</f>
        <v>1002.4241678205714</v>
      </c>
      <c r="M146">
        <f t="shared" ca="1" si="28"/>
        <v>268.59743169448626</v>
      </c>
      <c r="N146">
        <f t="shared" ca="1" si="29"/>
        <v>320.67154154378011</v>
      </c>
      <c r="O146">
        <f t="shared" ca="1" si="30"/>
        <v>0.45581465153075512</v>
      </c>
      <c r="P146">
        <f t="shared" ca="1" si="31"/>
        <v>0.54418534846924482</v>
      </c>
      <c r="Q146">
        <f t="shared" si="32"/>
        <v>0</v>
      </c>
      <c r="R146">
        <f t="shared" si="33"/>
        <v>1</v>
      </c>
      <c r="S146" s="2">
        <f t="shared" ca="1" si="34"/>
        <v>957.05467341745975</v>
      </c>
      <c r="T146" s="2">
        <f t="shared" ca="1" si="35"/>
        <v>1017.0102366695555</v>
      </c>
    </row>
    <row r="147" spans="1:83" x14ac:dyDescent="0.25">
      <c r="A147" t="s">
        <v>128</v>
      </c>
      <c r="C147" t="str">
        <f t="shared" si="36"/>
        <v>http://www.interjeux.net/jeux/othello/index_fr.html!</v>
      </c>
      <c r="D147" t="s">
        <v>124</v>
      </c>
      <c r="E147">
        <v>3</v>
      </c>
      <c r="F147" t="str">
        <f t="shared" si="37"/>
        <v>https://www.lutanho.net/play/reversi.html!3</v>
      </c>
      <c r="G147">
        <v>20</v>
      </c>
      <c r="H147">
        <v>44</v>
      </c>
      <c r="I147" cm="1">
        <f t="array" aca="1" ref="I147" ca="1">MAX(ROW($C$1:INDIRECT("$C"&amp;(ROW()-1)))*($C147=$C$1:INDIRECT("$C"&amp;(ROW()-1))),ROW($F$1:INDIRECT("$F"&amp;(ROW()-1)))*($C147=$F$1:INDIRECT("$F"&amp;(ROW()-1))))</f>
        <v>146</v>
      </c>
      <c r="J147" cm="1">
        <f t="array" aca="1" ref="J147" ca="1">MAX(ROW($C$1:INDIRECT("$C"&amp;(ROW()-1)))*($F147=$C$1:INDIRECT("$C"&amp;(ROW()-1))),ROW($F$1:INDIRECT("$F"&amp;(ROW()-1)))*($F147=$F$1:INDIRECT("$F"&amp;(ROW()-1))))</f>
        <v>146</v>
      </c>
      <c r="K147" s="2" cm="1">
        <f t="array" aca="1" ref="K147" ca="1">IF($I147&gt;0,IF(INDEX($C:$C,$I147)=$C147,INDEX($S:$S,$I147),INDEX($T:$T,$I147)),1000)</f>
        <v>957.05467341745975</v>
      </c>
      <c r="L147" s="2" cm="1">
        <f t="array" aca="1" ref="L147" ca="1">IF($J147&gt;0,IF(INDEX($C:$C,$J147)=$F147,INDEX($S:$S,$J147),INDEX($T:$T,$J147)),1000)</f>
        <v>1017.0102366695555</v>
      </c>
      <c r="M147">
        <f t="shared" ca="1" si="28"/>
        <v>246.96572466938872</v>
      </c>
      <c r="N147">
        <f t="shared" ca="1" si="29"/>
        <v>348.75913486162824</v>
      </c>
      <c r="O147">
        <f t="shared" ca="1" si="30"/>
        <v>0.41456340241334216</v>
      </c>
      <c r="P147">
        <f t="shared" ca="1" si="31"/>
        <v>0.58543659758665789</v>
      </c>
      <c r="Q147">
        <f t="shared" si="32"/>
        <v>0</v>
      </c>
      <c r="R147">
        <f t="shared" si="33"/>
        <v>1</v>
      </c>
      <c r="S147" s="2">
        <f t="shared" ca="1" si="34"/>
        <v>943.78864454023278</v>
      </c>
      <c r="T147" s="2">
        <f t="shared" ca="1" si="35"/>
        <v>1030.2762655467825</v>
      </c>
    </row>
    <row r="148" spans="1:83" x14ac:dyDescent="0.25">
      <c r="A148" t="s">
        <v>128</v>
      </c>
      <c r="C148" t="str">
        <f t="shared" si="36"/>
        <v>http://www.interjeux.net/jeux/othello/index_fr.html!</v>
      </c>
      <c r="D148" t="s">
        <v>106</v>
      </c>
      <c r="F148" t="str">
        <f t="shared" si="37"/>
        <v>https://www.archimedes-lab.org/game_othello/othello.html!</v>
      </c>
      <c r="G148">
        <v>26</v>
      </c>
      <c r="H148">
        <v>38</v>
      </c>
      <c r="I148" cm="1">
        <f t="array" aca="1" ref="I148" ca="1">MAX(ROW($C$1:INDIRECT("$C"&amp;(ROW()-1)))*($C148=$C$1:INDIRECT("$C"&amp;(ROW()-1))),ROW($F$1:INDIRECT("$F"&amp;(ROW()-1)))*($C148=$F$1:INDIRECT("$F"&amp;(ROW()-1))))</f>
        <v>147</v>
      </c>
      <c r="J148" cm="1">
        <f t="array" aca="1" ref="J148" ca="1">MAX(ROW($C$1:INDIRECT("$C"&amp;(ROW()-1)))*($F148=$C$1:INDIRECT("$C"&amp;(ROW()-1))),ROW($F$1:INDIRECT("$F"&amp;(ROW()-1)))*($F148=$F$1:INDIRECT("$F"&amp;(ROW()-1))))</f>
        <v>89</v>
      </c>
      <c r="K148" s="2" cm="1">
        <f t="array" aca="1" ref="K148" ca="1">IF($I148&gt;0,IF(INDEX($C:$C,$I148)=$C148,INDEX($S:$S,$I148),INDEX($T:$T,$I148)),1000)</f>
        <v>943.78864454023278</v>
      </c>
      <c r="L148" s="2" cm="1">
        <f t="array" aca="1" ref="L148" ca="1">IF($J148&gt;0,IF(INDEX($C:$C,$J148)=$F148,INDEX($S:$S,$J148),INDEX($T:$T,$J148)),1000)</f>
        <v>952.85800937627198</v>
      </c>
      <c r="M148">
        <f t="shared" ca="1" si="28"/>
        <v>228.80821409783826</v>
      </c>
      <c r="N148">
        <f t="shared" ca="1" si="29"/>
        <v>241.07102999223517</v>
      </c>
      <c r="O148">
        <f t="shared" ca="1" si="30"/>
        <v>0.48695109855496599</v>
      </c>
      <c r="P148">
        <f t="shared" ca="1" si="31"/>
        <v>0.51304890144503401</v>
      </c>
      <c r="Q148">
        <f t="shared" si="32"/>
        <v>0</v>
      </c>
      <c r="R148">
        <f t="shared" si="33"/>
        <v>1</v>
      </c>
      <c r="S148" s="2">
        <f t="shared" ca="1" si="34"/>
        <v>928.20620938647392</v>
      </c>
      <c r="T148" s="2">
        <f t="shared" ca="1" si="35"/>
        <v>968.44044453003085</v>
      </c>
    </row>
    <row r="149" spans="1:83" x14ac:dyDescent="0.25">
      <c r="A149" t="s">
        <v>128</v>
      </c>
      <c r="C149" t="str">
        <f t="shared" si="36"/>
        <v>http://www.interjeux.net/jeux/othello/index_fr.html!</v>
      </c>
      <c r="D149" t="s">
        <v>106</v>
      </c>
      <c r="F149" t="str">
        <f t="shared" si="37"/>
        <v>https://www.archimedes-lab.org/game_othello/othello.html!</v>
      </c>
      <c r="G149">
        <v>45</v>
      </c>
      <c r="H149">
        <v>19</v>
      </c>
      <c r="I149" cm="1">
        <f t="array" aca="1" ref="I149" ca="1">MAX(ROW($C$1:INDIRECT("$C"&amp;(ROW()-1)))*($C149=$C$1:INDIRECT("$C"&amp;(ROW()-1))),ROW($F$1:INDIRECT("$F"&amp;(ROW()-1)))*($C149=$F$1:INDIRECT("$F"&amp;(ROW()-1))))</f>
        <v>148</v>
      </c>
      <c r="J149" cm="1">
        <f t="array" aca="1" ref="J149" ca="1">MAX(ROW($C$1:INDIRECT("$C"&amp;(ROW()-1)))*($F149=$C$1:INDIRECT("$C"&amp;(ROW()-1))),ROW($F$1:INDIRECT("$F"&amp;(ROW()-1)))*($F149=$F$1:INDIRECT("$F"&amp;(ROW()-1))))</f>
        <v>148</v>
      </c>
      <c r="K149" s="2" cm="1">
        <f t="array" aca="1" ref="K149" ca="1">IF($I149&gt;0,IF(INDEX($C:$C,$I149)=$C149,INDEX($S:$S,$I149),INDEX($T:$T,$I149)),1000)</f>
        <v>928.20620938647392</v>
      </c>
      <c r="L149" s="2" cm="1">
        <f t="array" aca="1" ref="L149" ca="1">IF($J149&gt;0,IF(INDEX($C:$C,$J149)=$F149,INDEX($S:$S,$J149),INDEX($T:$T,$J149)),1000)</f>
        <v>968.44044453003085</v>
      </c>
      <c r="M149">
        <f t="shared" ca="1" si="28"/>
        <v>209.17776744807995</v>
      </c>
      <c r="N149">
        <f t="shared" ca="1" si="29"/>
        <v>263.69452411782174</v>
      </c>
      <c r="O149">
        <f t="shared" ca="1" si="30"/>
        <v>0.44235572939872275</v>
      </c>
      <c r="P149">
        <f t="shared" ca="1" si="31"/>
        <v>0.55764427060127719</v>
      </c>
      <c r="Q149">
        <f t="shared" si="32"/>
        <v>1</v>
      </c>
      <c r="R149">
        <f t="shared" si="33"/>
        <v>0</v>
      </c>
      <c r="S149" s="2">
        <f t="shared" ca="1" si="34"/>
        <v>946.05082604571476</v>
      </c>
      <c r="T149" s="2">
        <f t="shared" ca="1" si="35"/>
        <v>950.59582787079</v>
      </c>
    </row>
    <row r="150" spans="1:83" x14ac:dyDescent="0.25">
      <c r="A150" t="s">
        <v>118</v>
      </c>
      <c r="C150" t="str">
        <f t="shared" si="36"/>
        <v>http://omerkel.github.io/UCThello/html5/src/!</v>
      </c>
      <c r="D150" t="s">
        <v>109</v>
      </c>
      <c r="E150" t="s">
        <v>95</v>
      </c>
      <c r="F150" t="str">
        <f t="shared" si="37"/>
        <v>https://hewgill.com/othello/!Hard</v>
      </c>
      <c r="G150">
        <v>47</v>
      </c>
      <c r="H150">
        <v>17</v>
      </c>
      <c r="I150" cm="1">
        <f t="array" aca="1" ref="I150" ca="1">MAX(ROW($C$1:INDIRECT("$C"&amp;(ROW()-1)))*($C150=$C$1:INDIRECT("$C"&amp;(ROW()-1))),ROW($F$1:INDIRECT("$F"&amp;(ROW()-1)))*($C150=$F$1:INDIRECT("$F"&amp;(ROW()-1))))</f>
        <v>143</v>
      </c>
      <c r="J150" cm="1">
        <f t="array" aca="1" ref="J150" ca="1">MAX(ROW($C$1:INDIRECT("$C"&amp;(ROW()-1)))*($F150=$C$1:INDIRECT("$C"&amp;(ROW()-1))),ROW($F$1:INDIRECT("$F"&amp;(ROW()-1)))*($F150=$F$1:INDIRECT("$F"&amp;(ROW()-1))))</f>
        <v>116</v>
      </c>
      <c r="K150" s="2" cm="1">
        <f t="array" aca="1" ref="K150" ca="1">IF($I150&gt;0,IF(INDEX($C:$C,$I150)=$C150,INDEX($S:$S,$I150),INDEX($T:$T,$I150)),1000)</f>
        <v>1088.6516322718001</v>
      </c>
      <c r="L150" s="2" cm="1">
        <f t="array" aca="1" ref="L150" ca="1">IF($J150&gt;0,IF(INDEX($C:$C,$J150)=$F150,INDEX($S:$S,$J150),INDEX($T:$T,$J150)),1000)</f>
        <v>1087.2445144794235</v>
      </c>
      <c r="M150">
        <f t="shared" ca="1" si="28"/>
        <v>526.77976071308694</v>
      </c>
      <c r="N150">
        <f t="shared" ca="1" si="29"/>
        <v>522.53006805484245</v>
      </c>
      <c r="O150">
        <f t="shared" ca="1" si="30"/>
        <v>0.50202499421130664</v>
      </c>
      <c r="P150">
        <f t="shared" ca="1" si="31"/>
        <v>0.4979750057886933</v>
      </c>
      <c r="Q150">
        <f t="shared" si="32"/>
        <v>1</v>
      </c>
      <c r="R150">
        <f t="shared" si="33"/>
        <v>0</v>
      </c>
      <c r="S150" s="2">
        <f t="shared" ca="1" si="34"/>
        <v>1104.5868324570383</v>
      </c>
      <c r="T150" s="2">
        <f t="shared" ca="1" si="35"/>
        <v>1071.3093142941852</v>
      </c>
    </row>
    <row r="151" spans="1:83" x14ac:dyDescent="0.25">
      <c r="A151" t="s">
        <v>118</v>
      </c>
      <c r="C151" t="str">
        <f t="shared" si="36"/>
        <v>http://omerkel.github.io/UCThello/html5/src/!</v>
      </c>
      <c r="D151" t="s">
        <v>109</v>
      </c>
      <c r="E151" t="s">
        <v>95</v>
      </c>
      <c r="F151" t="str">
        <f t="shared" si="37"/>
        <v>https://hewgill.com/othello/!Hard</v>
      </c>
      <c r="G151">
        <v>35</v>
      </c>
      <c r="H151">
        <v>29</v>
      </c>
      <c r="I151" cm="1">
        <f t="array" aca="1" ref="I151" ca="1">MAX(ROW($C$1:INDIRECT("$C"&amp;(ROW()-1)))*($C151=$C$1:INDIRECT("$C"&amp;(ROW()-1))),ROW($F$1:INDIRECT("$F"&amp;(ROW()-1)))*($C151=$F$1:INDIRECT("$F"&amp;(ROW()-1))))</f>
        <v>150</v>
      </c>
      <c r="J151" cm="1">
        <f t="array" aca="1" ref="J151" ca="1">MAX(ROW($C$1:INDIRECT("$C"&amp;(ROW()-1)))*($F151=$C$1:INDIRECT("$C"&amp;(ROW()-1))),ROW($F$1:INDIRECT("$F"&amp;(ROW()-1)))*($F151=$F$1:INDIRECT("$F"&amp;(ROW()-1))))</f>
        <v>150</v>
      </c>
      <c r="K151" s="2" cm="1">
        <f t="array" aca="1" ref="K151" ca="1">IF($I151&gt;0,IF(INDEX($C:$C,$I151)=$C151,INDEX($S:$S,$I151),INDEX($T:$T,$I151)),1000)</f>
        <v>1104.5868324570383</v>
      </c>
      <c r="L151" s="2" cm="1">
        <f t="array" aca="1" ref="L151" ca="1">IF($J151&gt;0,IF(INDEX($C:$C,$J151)=$F151,INDEX($S:$S,$J151),INDEX($T:$T,$J151)),1000)</f>
        <v>1071.3093142941852</v>
      </c>
      <c r="M151">
        <f t="shared" ca="1" si="28"/>
        <v>577.38710599585488</v>
      </c>
      <c r="N151">
        <f t="shared" ca="1" si="29"/>
        <v>476.73088185883262</v>
      </c>
      <c r="O151">
        <f t="shared" ca="1" si="30"/>
        <v>0.54774428730785396</v>
      </c>
      <c r="P151">
        <f t="shared" ca="1" si="31"/>
        <v>0.45225571269214604</v>
      </c>
      <c r="Q151">
        <f t="shared" si="32"/>
        <v>1</v>
      </c>
      <c r="R151">
        <f t="shared" si="33"/>
        <v>0</v>
      </c>
      <c r="S151" s="2">
        <f t="shared" ca="1" si="34"/>
        <v>1119.0590152631869</v>
      </c>
      <c r="T151" s="2">
        <f t="shared" ca="1" si="35"/>
        <v>1056.8371314880367</v>
      </c>
    </row>
    <row r="152" spans="1:83" x14ac:dyDescent="0.25">
      <c r="A152" t="s">
        <v>118</v>
      </c>
      <c r="C152" t="str">
        <f t="shared" si="36"/>
        <v>http://omerkel.github.io/UCThello/html5/src/!</v>
      </c>
      <c r="D152" t="s">
        <v>17</v>
      </c>
      <c r="E152">
        <v>1</v>
      </c>
      <c r="F152" t="str">
        <f t="shared" si="37"/>
        <v>https://www.enil.no/othello!1</v>
      </c>
      <c r="G152">
        <v>19</v>
      </c>
      <c r="H152">
        <v>45</v>
      </c>
      <c r="I152" cm="1">
        <f t="array" aca="1" ref="I152" ca="1">MAX(ROW($C$1:INDIRECT("$C"&amp;(ROW()-1)))*($C152=$C$1:INDIRECT("$C"&amp;(ROW()-1))),ROW($F$1:INDIRECT("$F"&amp;(ROW()-1)))*($C152=$F$1:INDIRECT("$F"&amp;(ROW()-1))))</f>
        <v>151</v>
      </c>
      <c r="J152" cm="1">
        <f t="array" aca="1" ref="J152" ca="1">MAX(ROW($C$1:INDIRECT("$C"&amp;(ROW()-1)))*($F152=$C$1:INDIRECT("$C"&amp;(ROW()-1))),ROW($F$1:INDIRECT("$F"&amp;(ROW()-1)))*($F152=$F$1:INDIRECT("$F"&amp;(ROW()-1))))</f>
        <v>123</v>
      </c>
      <c r="K152" s="2" cm="1">
        <f t="array" aca="1" ref="K152" ca="1">IF($I152&gt;0,IF(INDEX($C:$C,$I152)=$C152,INDEX($S:$S,$I152),INDEX($T:$T,$I152)),1000)</f>
        <v>1119.0590152631869</v>
      </c>
      <c r="L152" s="2" cm="1">
        <f t="array" aca="1" ref="L152" ca="1">IF($J152&gt;0,IF(INDEX($C:$C,$J152)=$F152,INDEX($S:$S,$J152),INDEX($T:$T,$J152)),1000)</f>
        <v>1098.1999146554858</v>
      </c>
      <c r="M152">
        <f t="shared" ca="1" si="28"/>
        <v>627.5488501459397</v>
      </c>
      <c r="N152">
        <f t="shared" ca="1" si="29"/>
        <v>556.5443608376778</v>
      </c>
      <c r="O152">
        <f t="shared" ca="1" si="30"/>
        <v>0.52998264353246261</v>
      </c>
      <c r="P152">
        <f t="shared" ca="1" si="31"/>
        <v>0.47001735646753728</v>
      </c>
      <c r="Q152">
        <f t="shared" si="32"/>
        <v>0</v>
      </c>
      <c r="R152">
        <f t="shared" si="33"/>
        <v>1</v>
      </c>
      <c r="S152" s="2">
        <f t="shared" ca="1" si="34"/>
        <v>1102.0995706701481</v>
      </c>
      <c r="T152" s="2">
        <f t="shared" ca="1" si="35"/>
        <v>1115.1593592485247</v>
      </c>
      <c r="V152" t="s">
        <v>93</v>
      </c>
      <c r="W152" t="s">
        <v>30</v>
      </c>
      <c r="X152" t="s">
        <v>77</v>
      </c>
      <c r="Y152" t="s">
        <v>32</v>
      </c>
      <c r="Z152" t="s">
        <v>20</v>
      </c>
      <c r="AA152" t="s">
        <v>43</v>
      </c>
      <c r="AB152" t="s">
        <v>79</v>
      </c>
      <c r="AC152" t="s">
        <v>22</v>
      </c>
      <c r="AD152" t="s">
        <v>55</v>
      </c>
      <c r="AE152" t="s">
        <v>31</v>
      </c>
      <c r="AF152" t="s">
        <v>34</v>
      </c>
      <c r="AG152" t="s">
        <v>78</v>
      </c>
      <c r="AH152" t="s">
        <v>42</v>
      </c>
      <c r="AI152" t="s">
        <v>21</v>
      </c>
      <c r="AJ152" t="s">
        <v>38</v>
      </c>
      <c r="AK152" t="s">
        <v>76</v>
      </c>
      <c r="AL152" t="s">
        <v>73</v>
      </c>
      <c r="AM152" t="s">
        <v>29</v>
      </c>
      <c r="AN152" t="s">
        <v>72</v>
      </c>
      <c r="AO152" t="s">
        <v>75</v>
      </c>
      <c r="AP152" t="s">
        <v>74</v>
      </c>
      <c r="AQ152" t="s">
        <v>71</v>
      </c>
      <c r="AR152" t="s">
        <v>70</v>
      </c>
      <c r="AS152" t="s">
        <v>23</v>
      </c>
      <c r="AT152" t="s">
        <v>26</v>
      </c>
      <c r="AU152" t="s">
        <v>46</v>
      </c>
      <c r="AV152" t="s">
        <v>47</v>
      </c>
      <c r="AW152" t="s">
        <v>49</v>
      </c>
      <c r="AX152" t="s">
        <v>35</v>
      </c>
      <c r="AY152" t="s">
        <v>28</v>
      </c>
      <c r="AZ152" t="s">
        <v>27</v>
      </c>
      <c r="BA152" t="s">
        <v>48</v>
      </c>
      <c r="BB152" t="s">
        <v>62</v>
      </c>
      <c r="BC152" t="s">
        <v>24</v>
      </c>
      <c r="BD152" t="s">
        <v>25</v>
      </c>
      <c r="BE152" t="s">
        <v>44</v>
      </c>
      <c r="BF152" t="s">
        <v>41</v>
      </c>
      <c r="BG152" t="s">
        <v>39</v>
      </c>
      <c r="BH152" t="s">
        <v>64</v>
      </c>
      <c r="BI152" t="s">
        <v>36</v>
      </c>
      <c r="BJ152" t="s">
        <v>67</v>
      </c>
      <c r="BK152" t="s">
        <v>65</v>
      </c>
      <c r="BL152" t="s">
        <v>68</v>
      </c>
      <c r="BM152" t="s">
        <v>69</v>
      </c>
      <c r="BN152" t="s">
        <v>87</v>
      </c>
      <c r="BO152" t="s">
        <v>52</v>
      </c>
      <c r="BP152" t="s">
        <v>40</v>
      </c>
      <c r="BQ152" t="s">
        <v>66</v>
      </c>
      <c r="BR152" t="s">
        <v>63</v>
      </c>
      <c r="BS152" t="s">
        <v>45</v>
      </c>
      <c r="BT152" t="s">
        <v>56</v>
      </c>
      <c r="BU152" t="s">
        <v>37</v>
      </c>
      <c r="BV152" t="s">
        <v>87</v>
      </c>
      <c r="BW152" t="s">
        <v>53</v>
      </c>
      <c r="BX152" t="s">
        <v>50</v>
      </c>
      <c r="BY152" t="s">
        <v>51</v>
      </c>
      <c r="BZ152" t="s">
        <v>60</v>
      </c>
      <c r="CA152" t="s">
        <v>61</v>
      </c>
      <c r="CB152" t="s">
        <v>57</v>
      </c>
      <c r="CC152" t="s">
        <v>58</v>
      </c>
      <c r="CD152" t="s">
        <v>54</v>
      </c>
      <c r="CE152" t="s">
        <v>59</v>
      </c>
    </row>
    <row r="153" spans="1:83" x14ac:dyDescent="0.25">
      <c r="A153" t="s">
        <v>118</v>
      </c>
      <c r="C153" t="str">
        <f t="shared" si="36"/>
        <v>http://omerkel.github.io/UCThello/html5/src/!</v>
      </c>
      <c r="D153" t="s">
        <v>17</v>
      </c>
      <c r="E153">
        <v>1</v>
      </c>
      <c r="F153" t="str">
        <f t="shared" si="37"/>
        <v>https://www.enil.no/othello!1</v>
      </c>
      <c r="G153">
        <v>35</v>
      </c>
      <c r="H153">
        <v>29</v>
      </c>
      <c r="I153" cm="1">
        <f t="array" aca="1" ref="I153" ca="1">MAX(ROW($C$1:INDIRECT("$C"&amp;(ROW()-1)))*($C153=$C$1:INDIRECT("$C"&amp;(ROW()-1))),ROW($F$1:INDIRECT("$F"&amp;(ROW()-1)))*($C153=$F$1:INDIRECT("$F"&amp;(ROW()-1))))</f>
        <v>152</v>
      </c>
      <c r="J153" cm="1">
        <f t="array" aca="1" ref="J153" ca="1">MAX(ROW($C$1:INDIRECT("$C"&amp;(ROW()-1)))*($F153=$C$1:INDIRECT("$C"&amp;(ROW()-1))),ROW($F$1:INDIRECT("$F"&amp;(ROW()-1)))*($F153=$F$1:INDIRECT("$F"&amp;(ROW()-1))))</f>
        <v>152</v>
      </c>
      <c r="K153" s="2" cm="1">
        <f t="array" aca="1" ref="K153" ca="1">IF($I153&gt;0,IF(INDEX($C:$C,$I153)=$C153,INDEX($S:$S,$I153),INDEX($T:$T,$I153)),1000)</f>
        <v>1102.0995706701481</v>
      </c>
      <c r="L153" s="2" cm="1">
        <f t="array" aca="1" ref="L153" ca="1">IF($J153&gt;0,IF(INDEX($C:$C,$J153)=$F153,INDEX($S:$S,$J153),INDEX($T:$T,$J153)),1000)</f>
        <v>1115.1593592485247</v>
      </c>
      <c r="M153">
        <f t="shared" ca="1" si="28"/>
        <v>569.1790764985775</v>
      </c>
      <c r="N153">
        <f t="shared" ca="1" si="29"/>
        <v>613.61843419724596</v>
      </c>
      <c r="O153">
        <f t="shared" ca="1" si="30"/>
        <v>0.48121430029366341</v>
      </c>
      <c r="P153">
        <f t="shared" ca="1" si="31"/>
        <v>0.5187856997063367</v>
      </c>
      <c r="Q153">
        <f t="shared" si="32"/>
        <v>1</v>
      </c>
      <c r="R153">
        <f t="shared" si="33"/>
        <v>0</v>
      </c>
      <c r="S153" s="2">
        <f t="shared" ca="1" si="34"/>
        <v>1118.7007130607508</v>
      </c>
      <c r="T153" s="2">
        <f t="shared" ca="1" si="35"/>
        <v>1098.5582168579219</v>
      </c>
      <c r="V153" t="s">
        <v>19</v>
      </c>
      <c r="W153" t="s">
        <v>20</v>
      </c>
      <c r="X153" t="s">
        <v>46</v>
      </c>
      <c r="Y153" t="s">
        <v>22</v>
      </c>
      <c r="Z153" t="s">
        <v>38</v>
      </c>
      <c r="AA153" t="s">
        <v>42</v>
      </c>
      <c r="AB153" t="s">
        <v>32</v>
      </c>
      <c r="AC153" t="s">
        <v>29</v>
      </c>
      <c r="AD153" t="s">
        <v>36</v>
      </c>
      <c r="AE153" t="s">
        <v>21</v>
      </c>
      <c r="AF153" t="s">
        <v>33</v>
      </c>
      <c r="AG153" t="s">
        <v>54</v>
      </c>
      <c r="AH153" t="s">
        <v>58</v>
      </c>
      <c r="AI153" t="s">
        <v>57</v>
      </c>
      <c r="AJ153" t="s">
        <v>55</v>
      </c>
      <c r="AK153" t="s">
        <v>59</v>
      </c>
      <c r="AL153" t="s">
        <v>25</v>
      </c>
      <c r="AM153" t="s">
        <v>62</v>
      </c>
      <c r="AN153" t="s">
        <v>56</v>
      </c>
      <c r="AO153" t="s">
        <v>24</v>
      </c>
      <c r="AP153" t="s">
        <v>47</v>
      </c>
      <c r="AQ153" t="s">
        <v>44</v>
      </c>
      <c r="AR153" t="s">
        <v>41</v>
      </c>
      <c r="AS153" t="s">
        <v>39</v>
      </c>
      <c r="AT153" t="s">
        <v>78</v>
      </c>
      <c r="AU153" t="s">
        <v>52</v>
      </c>
      <c r="AV153" t="s">
        <v>66</v>
      </c>
      <c r="AW153" t="s">
        <v>69</v>
      </c>
      <c r="AX153" t="s">
        <v>43</v>
      </c>
      <c r="AY153" t="s">
        <v>72</v>
      </c>
      <c r="AZ153" t="s">
        <v>48</v>
      </c>
      <c r="BA153" t="s">
        <v>74</v>
      </c>
      <c r="BB153" t="s">
        <v>63</v>
      </c>
      <c r="BC153" t="s">
        <v>64</v>
      </c>
      <c r="BD153" t="s">
        <v>67</v>
      </c>
      <c r="BE153" t="s">
        <v>30</v>
      </c>
      <c r="BF153" t="s">
        <v>76</v>
      </c>
      <c r="BG153" t="s">
        <v>70</v>
      </c>
      <c r="BH153" t="s">
        <v>71</v>
      </c>
      <c r="BI153" t="s">
        <v>65</v>
      </c>
      <c r="BJ153" t="s">
        <v>77</v>
      </c>
      <c r="BK153" t="s">
        <v>73</v>
      </c>
      <c r="BL153" t="s">
        <v>75</v>
      </c>
      <c r="BM153" t="s">
        <v>31</v>
      </c>
      <c r="BN153" t="s">
        <v>68</v>
      </c>
      <c r="BO153" t="s">
        <v>61</v>
      </c>
      <c r="BP153" t="s">
        <v>50</v>
      </c>
      <c r="BQ153" t="s">
        <v>49</v>
      </c>
      <c r="BR153" t="s">
        <v>34</v>
      </c>
      <c r="BS153" t="s">
        <v>26</v>
      </c>
      <c r="BT153" t="s">
        <v>23</v>
      </c>
      <c r="BU153" t="s">
        <v>51</v>
      </c>
      <c r="BV153" t="s">
        <v>40</v>
      </c>
      <c r="BW153" t="s">
        <v>45</v>
      </c>
      <c r="BX153" t="s">
        <v>37</v>
      </c>
      <c r="BY153" t="s">
        <v>27</v>
      </c>
      <c r="BZ153" t="s">
        <v>28</v>
      </c>
      <c r="CA153" t="s">
        <v>35</v>
      </c>
      <c r="CB153" t="s">
        <v>53</v>
      </c>
      <c r="CC153" t="s">
        <v>87</v>
      </c>
      <c r="CD153" t="s">
        <v>60</v>
      </c>
    </row>
    <row r="154" spans="1:83" x14ac:dyDescent="0.25">
      <c r="A154" t="s">
        <v>17</v>
      </c>
      <c r="B154">
        <v>1</v>
      </c>
      <c r="C154" t="str">
        <f t="shared" si="36"/>
        <v>https://www.enil.no/othello!1</v>
      </c>
      <c r="D154" t="s">
        <v>118</v>
      </c>
      <c r="F154" t="str">
        <f t="shared" si="37"/>
        <v>http://omerkel.github.io/UCThello/html5/src/!</v>
      </c>
      <c r="G154">
        <v>35</v>
      </c>
      <c r="H154">
        <v>29</v>
      </c>
      <c r="I154" cm="1">
        <f t="array" aca="1" ref="I154" ca="1">MAX(ROW($C$1:INDIRECT("$C"&amp;(ROW()-1)))*($C154=$C$1:INDIRECT("$C"&amp;(ROW()-1))),ROW($F$1:INDIRECT("$F"&amp;(ROW()-1)))*($C154=$F$1:INDIRECT("$F"&amp;(ROW()-1))))</f>
        <v>153</v>
      </c>
      <c r="J154" cm="1">
        <f t="array" aca="1" ref="J154" ca="1">MAX(ROW($C$1:INDIRECT("$C"&amp;(ROW()-1)))*($F154=$C$1:INDIRECT("$C"&amp;(ROW()-1))),ROW($F$1:INDIRECT("$F"&amp;(ROW()-1)))*($F154=$F$1:INDIRECT("$F"&amp;(ROW()-1))))</f>
        <v>153</v>
      </c>
      <c r="K154" s="2" cm="1">
        <f t="array" aca="1" ref="K154" ca="1">IF($I154&gt;0,IF(INDEX($C:$C,$I154)=$C154,INDEX($S:$S,$I154),INDEX($T:$T,$I154)),1000)</f>
        <v>1098.5582168579219</v>
      </c>
      <c r="L154" s="2" cm="1">
        <f t="array" aca="1" ref="L154" ca="1">IF($J154&gt;0,IF(INDEX($C:$C,$J154)=$F154,INDEX($S:$S,$J154),INDEX($T:$T,$J154)),1000)</f>
        <v>1118.7007130607508</v>
      </c>
      <c r="M154">
        <f t="shared" ca="1" si="28"/>
        <v>557.69344785119597</v>
      </c>
      <c r="N154">
        <f t="shared" ca="1" si="29"/>
        <v>626.25583112836034</v>
      </c>
      <c r="O154">
        <f t="shared" ca="1" si="30"/>
        <v>0.47104505045340367</v>
      </c>
      <c r="P154">
        <f t="shared" ca="1" si="31"/>
        <v>0.52895494954659639</v>
      </c>
      <c r="Q154">
        <f t="shared" si="32"/>
        <v>1</v>
      </c>
      <c r="R154">
        <f t="shared" si="33"/>
        <v>0</v>
      </c>
      <c r="S154" s="2">
        <f t="shared" ca="1" si="34"/>
        <v>1115.484775243413</v>
      </c>
      <c r="T154" s="2">
        <f t="shared" ca="1" si="35"/>
        <v>1101.7741546752598</v>
      </c>
      <c r="V154" t="s">
        <v>86</v>
      </c>
      <c r="W154" t="s">
        <v>20</v>
      </c>
      <c r="X154" t="s">
        <v>31</v>
      </c>
      <c r="Y154" t="s">
        <v>22</v>
      </c>
      <c r="Z154" t="s">
        <v>29</v>
      </c>
      <c r="AA154" t="s">
        <v>55</v>
      </c>
      <c r="AB154" t="s">
        <v>54</v>
      </c>
      <c r="AC154" t="s">
        <v>40</v>
      </c>
      <c r="AD154" t="s">
        <v>79</v>
      </c>
      <c r="AE154" t="s">
        <v>42</v>
      </c>
      <c r="AF154" t="s">
        <v>46</v>
      </c>
      <c r="AG154" t="s">
        <v>34</v>
      </c>
      <c r="AH154" t="s">
        <v>24</v>
      </c>
      <c r="AI154" t="s">
        <v>26</v>
      </c>
      <c r="AJ154" t="s">
        <v>28</v>
      </c>
      <c r="AK154" t="s">
        <v>47</v>
      </c>
      <c r="AL154" t="s">
        <v>23</v>
      </c>
      <c r="AM154" t="s">
        <v>56</v>
      </c>
      <c r="AN154" t="s">
        <v>32</v>
      </c>
      <c r="AO154" t="s">
        <v>49</v>
      </c>
      <c r="AP154" t="s">
        <v>27</v>
      </c>
      <c r="AQ154" t="s">
        <v>35</v>
      </c>
      <c r="AR154" t="s">
        <v>30</v>
      </c>
      <c r="AS154" t="s">
        <v>76</v>
      </c>
      <c r="AT154" t="s">
        <v>57</v>
      </c>
      <c r="AU154" t="s">
        <v>58</v>
      </c>
      <c r="AV154" t="s">
        <v>60</v>
      </c>
      <c r="AW154" t="s">
        <v>61</v>
      </c>
      <c r="AX154" t="s">
        <v>59</v>
      </c>
      <c r="AY154" t="s">
        <v>62</v>
      </c>
      <c r="AZ154" t="s">
        <v>33</v>
      </c>
      <c r="BA154" t="s">
        <v>38</v>
      </c>
      <c r="BB154" t="s">
        <v>63</v>
      </c>
      <c r="BC154" t="s">
        <v>66</v>
      </c>
      <c r="BD154" t="s">
        <v>43</v>
      </c>
      <c r="BE154" t="s">
        <v>72</v>
      </c>
      <c r="BF154" t="s">
        <v>77</v>
      </c>
      <c r="BG154" t="s">
        <v>67</v>
      </c>
      <c r="BH154" t="s">
        <v>45</v>
      </c>
      <c r="BI154" t="s">
        <v>78</v>
      </c>
      <c r="BJ154" t="s">
        <v>69</v>
      </c>
      <c r="BK154" t="s">
        <v>50</v>
      </c>
      <c r="BL154" t="s">
        <v>37</v>
      </c>
      <c r="BM154" t="s">
        <v>48</v>
      </c>
      <c r="BN154" t="s">
        <v>52</v>
      </c>
      <c r="BO154" t="s">
        <v>44</v>
      </c>
      <c r="BP154" t="s">
        <v>51</v>
      </c>
      <c r="BQ154" t="s">
        <v>53</v>
      </c>
      <c r="BR154" t="s">
        <v>65</v>
      </c>
      <c r="BS154" t="s">
        <v>25</v>
      </c>
      <c r="BT154" t="s">
        <v>41</v>
      </c>
      <c r="BU154" t="s">
        <v>39</v>
      </c>
      <c r="BV154" t="s">
        <v>64</v>
      </c>
      <c r="BW154" t="s">
        <v>36</v>
      </c>
      <c r="BX154" t="s">
        <v>70</v>
      </c>
      <c r="BY154" t="s">
        <v>71</v>
      </c>
      <c r="BZ154" t="s">
        <v>74</v>
      </c>
      <c r="CA154" t="s">
        <v>73</v>
      </c>
      <c r="CB154" t="s">
        <v>68</v>
      </c>
      <c r="CC154" t="s">
        <v>75</v>
      </c>
    </row>
    <row r="155" spans="1:83" x14ac:dyDescent="0.25">
      <c r="A155" t="s">
        <v>17</v>
      </c>
      <c r="B155">
        <v>1</v>
      </c>
      <c r="C155" t="str">
        <f t="shared" si="36"/>
        <v>https://www.enil.no/othello!1</v>
      </c>
      <c r="D155" t="s">
        <v>118</v>
      </c>
      <c r="F155" t="str">
        <f t="shared" si="37"/>
        <v>http://omerkel.github.io/UCThello/html5/src/!</v>
      </c>
      <c r="G155">
        <v>32</v>
      </c>
      <c r="H155">
        <v>32</v>
      </c>
      <c r="I155" cm="1">
        <f t="array" aca="1" ref="I155" ca="1">MAX(ROW($C$1:INDIRECT("$C"&amp;(ROW()-1)))*($C155=$C$1:INDIRECT("$C"&amp;(ROW()-1))),ROW($F$1:INDIRECT("$F"&amp;(ROW()-1)))*($C155=$F$1:INDIRECT("$F"&amp;(ROW()-1))))</f>
        <v>154</v>
      </c>
      <c r="J155" cm="1">
        <f t="array" aca="1" ref="J155" ca="1">MAX(ROW($C$1:INDIRECT("$C"&amp;(ROW()-1)))*($F155=$C$1:INDIRECT("$C"&amp;(ROW()-1))),ROW($F$1:INDIRECT("$F"&amp;(ROW()-1)))*($F155=$F$1:INDIRECT("$F"&amp;(ROW()-1))))</f>
        <v>154</v>
      </c>
      <c r="K155" s="2" cm="1">
        <f t="array" aca="1" ref="K155" ca="1">IF($I155&gt;0,IF(INDEX($C:$C,$I155)=$C155,INDEX($S:$S,$I155),INDEX($T:$T,$I155)),1000)</f>
        <v>1115.484775243413</v>
      </c>
      <c r="L155" s="2" cm="1">
        <f t="array" aca="1" ref="L155" ca="1">IF($J155&gt;0,IF(INDEX($C:$C,$J155)=$F155,INDEX($S:$S,$J155),INDEX($T:$T,$J155)),1000)</f>
        <v>1101.7741546752598</v>
      </c>
      <c r="M155">
        <f t="shared" ca="1" si="28"/>
        <v>614.76896917046304</v>
      </c>
      <c r="N155">
        <f t="shared" ca="1" si="29"/>
        <v>568.11386262739165</v>
      </c>
      <c r="O155">
        <f t="shared" ca="1" si="30"/>
        <v>0.519720933168064</v>
      </c>
      <c r="P155">
        <f t="shared" ca="1" si="31"/>
        <v>0.48027906683193611</v>
      </c>
      <c r="Q155">
        <f t="shared" si="32"/>
        <v>0.5</v>
      </c>
      <c r="R155">
        <f t="shared" si="33"/>
        <v>0.5</v>
      </c>
      <c r="S155" s="2">
        <f t="shared" ca="1" si="34"/>
        <v>1114.8537053820348</v>
      </c>
      <c r="T155" s="2">
        <f t="shared" ca="1" si="35"/>
        <v>1102.4052245366379</v>
      </c>
      <c r="V155" t="s">
        <v>89</v>
      </c>
      <c r="W155" t="s">
        <v>42</v>
      </c>
      <c r="X155" t="s">
        <v>43</v>
      </c>
      <c r="Y155" t="s">
        <v>32</v>
      </c>
      <c r="Z155" t="s">
        <v>29</v>
      </c>
      <c r="AA155" t="s">
        <v>48</v>
      </c>
      <c r="AB155" t="s">
        <v>30</v>
      </c>
      <c r="AC155" t="s">
        <v>78</v>
      </c>
      <c r="AD155" t="s">
        <v>33</v>
      </c>
      <c r="AE155" t="s">
        <v>56</v>
      </c>
      <c r="AF155" t="s">
        <v>72</v>
      </c>
      <c r="AG155" t="s">
        <v>71</v>
      </c>
      <c r="AH155" t="s">
        <v>38</v>
      </c>
      <c r="AI155" t="s">
        <v>26</v>
      </c>
      <c r="AJ155" t="s">
        <v>20</v>
      </c>
      <c r="AK155" t="s">
        <v>46</v>
      </c>
      <c r="AL155" t="s">
        <v>21</v>
      </c>
      <c r="AM155" t="s">
        <v>62</v>
      </c>
      <c r="AN155" t="s">
        <v>22</v>
      </c>
      <c r="AO155" t="s">
        <v>49</v>
      </c>
      <c r="AP155" t="s">
        <v>23</v>
      </c>
      <c r="AQ155" t="s">
        <v>54</v>
      </c>
      <c r="AR155" t="s">
        <v>27</v>
      </c>
      <c r="AS155" t="s">
        <v>34</v>
      </c>
      <c r="AT155" t="s">
        <v>74</v>
      </c>
      <c r="AU155" t="s">
        <v>75</v>
      </c>
      <c r="AV155" t="s">
        <v>76</v>
      </c>
      <c r="AW155" t="s">
        <v>31</v>
      </c>
      <c r="AX155" t="s">
        <v>37</v>
      </c>
      <c r="AY155" t="s">
        <v>28</v>
      </c>
      <c r="AZ155" t="s">
        <v>35</v>
      </c>
      <c r="BA155" t="s">
        <v>73</v>
      </c>
      <c r="BB155" t="s">
        <v>57</v>
      </c>
      <c r="BC155" t="s">
        <v>55</v>
      </c>
      <c r="BD155" t="s">
        <v>53</v>
      </c>
      <c r="BE155" t="s">
        <v>77</v>
      </c>
      <c r="BF155" t="s">
        <v>59</v>
      </c>
      <c r="BG155" t="s">
        <v>58</v>
      </c>
      <c r="BH155" t="s">
        <v>61</v>
      </c>
      <c r="BI155" t="s">
        <v>50</v>
      </c>
      <c r="BJ155" t="s">
        <v>24</v>
      </c>
      <c r="BK155" t="s">
        <v>47</v>
      </c>
      <c r="BL155" t="s">
        <v>41</v>
      </c>
      <c r="BM155" t="s">
        <v>25</v>
      </c>
      <c r="BN155" t="s">
        <v>36</v>
      </c>
      <c r="BO155" t="s">
        <v>64</v>
      </c>
      <c r="BP155" t="s">
        <v>51</v>
      </c>
      <c r="BQ155" t="s">
        <v>60</v>
      </c>
      <c r="BR155" t="s">
        <v>39</v>
      </c>
      <c r="BS155" t="s">
        <v>44</v>
      </c>
      <c r="BT155" t="s">
        <v>40</v>
      </c>
      <c r="BU155" t="s">
        <v>66</v>
      </c>
      <c r="BV155" t="s">
        <v>69</v>
      </c>
      <c r="BW155" t="s">
        <v>52</v>
      </c>
      <c r="BX155" t="s">
        <v>45</v>
      </c>
      <c r="BY155" t="s">
        <v>70</v>
      </c>
      <c r="BZ155" t="s">
        <v>63</v>
      </c>
      <c r="CA155" t="s">
        <v>67</v>
      </c>
      <c r="CB155" t="s">
        <v>65</v>
      </c>
      <c r="CC155" t="s">
        <v>68</v>
      </c>
    </row>
    <row r="156" spans="1:83" x14ac:dyDescent="0.25">
      <c r="A156" t="s">
        <v>17</v>
      </c>
      <c r="B156">
        <v>2</v>
      </c>
      <c r="C156" t="str">
        <f t="shared" si="36"/>
        <v>https://www.enil.no/othello!2</v>
      </c>
      <c r="D156" t="s">
        <v>118</v>
      </c>
      <c r="F156" t="str">
        <f t="shared" si="37"/>
        <v>http://omerkel.github.io/UCThello/html5/src/!</v>
      </c>
      <c r="G156">
        <v>32</v>
      </c>
      <c r="H156">
        <v>32</v>
      </c>
      <c r="I156" cm="1">
        <f t="array" aca="1" ref="I156" ca="1">MAX(ROW($C$1:INDIRECT("$C"&amp;(ROW()-1)))*($C156=$C$1:INDIRECT("$C"&amp;(ROW()-1))),ROW($F$1:INDIRECT("$F"&amp;(ROW()-1)))*($C156=$F$1:INDIRECT("$F"&amp;(ROW()-1))))</f>
        <v>99</v>
      </c>
      <c r="J156" cm="1">
        <f t="array" aca="1" ref="J156" ca="1">MAX(ROW($C$1:INDIRECT("$C"&amp;(ROW()-1)))*($F156=$C$1:INDIRECT("$C"&amp;(ROW()-1))),ROW($F$1:INDIRECT("$F"&amp;(ROW()-1)))*($F156=$F$1:INDIRECT("$F"&amp;(ROW()-1))))</f>
        <v>155</v>
      </c>
      <c r="K156" s="2" cm="1">
        <f t="array" aca="1" ref="K156" ca="1">IF($I156&gt;0,IF(INDEX($C:$C,$I156)=$C156,INDEX($S:$S,$I156),INDEX($T:$T,$I156)),1000)</f>
        <v>1097.2101707568841</v>
      </c>
      <c r="L156" s="2" cm="1">
        <f t="array" aca="1" ref="L156" ca="1">IF($J156&gt;0,IF(INDEX($C:$C,$J156)=$F156,INDEX($S:$S,$J156),INDEX($T:$T,$J156)),1000)</f>
        <v>1102.4052245366379</v>
      </c>
      <c r="M156">
        <f t="shared" ca="1" si="28"/>
        <v>553.38250747557527</v>
      </c>
      <c r="N156">
        <f t="shared" ca="1" si="29"/>
        <v>570.18142014382727</v>
      </c>
      <c r="O156">
        <f t="shared" ca="1" si="30"/>
        <v>0.49252427376168739</v>
      </c>
      <c r="P156">
        <f t="shared" ca="1" si="31"/>
        <v>0.50747572623831272</v>
      </c>
      <c r="Q156">
        <f t="shared" si="32"/>
        <v>0.5</v>
      </c>
      <c r="R156">
        <f t="shared" si="33"/>
        <v>0.5</v>
      </c>
      <c r="S156" s="2">
        <f t="shared" ca="1" si="34"/>
        <v>1097.44939399651</v>
      </c>
      <c r="T156" s="2">
        <f t="shared" ca="1" si="35"/>
        <v>1102.1660012970119</v>
      </c>
      <c r="V156" t="s">
        <v>92</v>
      </c>
      <c r="W156" t="s">
        <v>30</v>
      </c>
      <c r="X156" t="s">
        <v>77</v>
      </c>
      <c r="Y156" t="s">
        <v>32</v>
      </c>
      <c r="Z156" t="s">
        <v>42</v>
      </c>
      <c r="AA156" t="s">
        <v>78</v>
      </c>
      <c r="AB156" t="s">
        <v>79</v>
      </c>
      <c r="AC156" t="s">
        <v>73</v>
      </c>
      <c r="AD156" t="s">
        <v>22</v>
      </c>
      <c r="AE156" t="s">
        <v>38</v>
      </c>
      <c r="AF156" t="s">
        <v>76</v>
      </c>
      <c r="AG156" t="s">
        <v>21</v>
      </c>
      <c r="AH156" t="s">
        <v>72</v>
      </c>
      <c r="AI156" t="s">
        <v>74</v>
      </c>
      <c r="AJ156" t="s">
        <v>75</v>
      </c>
      <c r="AK156" t="s">
        <v>48</v>
      </c>
      <c r="AL156" t="s">
        <v>71</v>
      </c>
      <c r="AM156" t="s">
        <v>29</v>
      </c>
      <c r="AN156" t="s">
        <v>68</v>
      </c>
      <c r="AO156" t="s">
        <v>23</v>
      </c>
      <c r="AP156" t="s">
        <v>36</v>
      </c>
      <c r="AQ156" t="s">
        <v>39</v>
      </c>
      <c r="AR156" t="s">
        <v>62</v>
      </c>
      <c r="AS156" t="s">
        <v>66</v>
      </c>
      <c r="AT156" t="s">
        <v>33</v>
      </c>
      <c r="AU156" t="s">
        <v>56</v>
      </c>
      <c r="AV156" t="s">
        <v>57</v>
      </c>
      <c r="AW156" t="s">
        <v>58</v>
      </c>
      <c r="AX156" t="s">
        <v>54</v>
      </c>
      <c r="AY156" t="s">
        <v>55</v>
      </c>
      <c r="AZ156" t="s">
        <v>61</v>
      </c>
      <c r="BA156" t="s">
        <v>60</v>
      </c>
      <c r="BB156" t="s">
        <v>25</v>
      </c>
      <c r="BC156" t="s">
        <v>41</v>
      </c>
      <c r="BD156" t="s">
        <v>44</v>
      </c>
      <c r="BE156" t="s">
        <v>47</v>
      </c>
      <c r="BF156" t="s">
        <v>24</v>
      </c>
      <c r="BG156" t="s">
        <v>46</v>
      </c>
      <c r="BH156" t="s">
        <v>20</v>
      </c>
      <c r="BI156" t="s">
        <v>26</v>
      </c>
      <c r="BJ156" t="s">
        <v>49</v>
      </c>
      <c r="BK156" t="s">
        <v>35</v>
      </c>
      <c r="BL156" t="s">
        <v>28</v>
      </c>
      <c r="BM156" t="s">
        <v>27</v>
      </c>
      <c r="BN156" t="s">
        <v>31</v>
      </c>
      <c r="BO156" t="s">
        <v>37</v>
      </c>
      <c r="BP156" t="s">
        <v>34</v>
      </c>
      <c r="BQ156" t="s">
        <v>40</v>
      </c>
      <c r="BR156" t="s">
        <v>45</v>
      </c>
      <c r="BS156" t="s">
        <v>52</v>
      </c>
      <c r="BT156" t="s">
        <v>64</v>
      </c>
      <c r="BU156" t="s">
        <v>67</v>
      </c>
      <c r="BV156" t="s">
        <v>69</v>
      </c>
      <c r="BW156" t="s">
        <v>70</v>
      </c>
      <c r="BX156" t="s">
        <v>59</v>
      </c>
      <c r="BY156" t="s">
        <v>65</v>
      </c>
      <c r="BZ156" t="s">
        <v>51</v>
      </c>
      <c r="CA156" t="s">
        <v>63</v>
      </c>
      <c r="CB156" t="s">
        <v>53</v>
      </c>
      <c r="CC156" t="s">
        <v>50</v>
      </c>
    </row>
    <row r="157" spans="1:83" x14ac:dyDescent="0.25">
      <c r="A157" t="s">
        <v>17</v>
      </c>
      <c r="B157">
        <v>2</v>
      </c>
      <c r="C157" t="str">
        <f t="shared" si="36"/>
        <v>https://www.enil.no/othello!2</v>
      </c>
      <c r="D157" t="s">
        <v>118</v>
      </c>
      <c r="F157" t="str">
        <f t="shared" si="37"/>
        <v>http://omerkel.github.io/UCThello/html5/src/!</v>
      </c>
      <c r="G157">
        <v>51</v>
      </c>
      <c r="H157">
        <v>13</v>
      </c>
      <c r="I157" cm="1">
        <f t="array" aca="1" ref="I157" ca="1">MAX(ROW($C$1:INDIRECT("$C"&amp;(ROW()-1)))*($C157=$C$1:INDIRECT("$C"&amp;(ROW()-1))),ROW($F$1:INDIRECT("$F"&amp;(ROW()-1)))*($C157=$F$1:INDIRECT("$F"&amp;(ROW()-1))))</f>
        <v>156</v>
      </c>
      <c r="J157" cm="1">
        <f t="array" aca="1" ref="J157" ca="1">MAX(ROW($C$1:INDIRECT("$C"&amp;(ROW()-1)))*($F157=$C$1:INDIRECT("$C"&amp;(ROW()-1))),ROW($F$1:INDIRECT("$F"&amp;(ROW()-1)))*($F157=$F$1:INDIRECT("$F"&amp;(ROW()-1))))</f>
        <v>156</v>
      </c>
      <c r="K157" s="2" cm="1">
        <f t="array" aca="1" ref="K157" ca="1">IF($I157&gt;0,IF(INDEX($C:$C,$I157)=$C157,INDEX($S:$S,$I157),INDEX($T:$T,$I157)),1000)</f>
        <v>1097.44939399651</v>
      </c>
      <c r="L157" s="2" cm="1">
        <f t="array" aca="1" ref="L157" ca="1">IF($J157&gt;0,IF(INDEX($C:$C,$J157)=$F157,INDEX($S:$S,$J157),INDEX($T:$T,$J157)),1000)</f>
        <v>1102.1660012970119</v>
      </c>
      <c r="M157">
        <f t="shared" ca="1" si="28"/>
        <v>554.14508421679216</v>
      </c>
      <c r="N157">
        <f t="shared" ca="1" si="29"/>
        <v>569.39677528878906</v>
      </c>
      <c r="O157">
        <f t="shared" ca="1" si="30"/>
        <v>0.49321267341178171</v>
      </c>
      <c r="P157">
        <f t="shared" ca="1" si="31"/>
        <v>0.50678732658821835</v>
      </c>
      <c r="Q157">
        <f t="shared" si="32"/>
        <v>1</v>
      </c>
      <c r="R157">
        <f t="shared" si="33"/>
        <v>0</v>
      </c>
      <c r="S157" s="2">
        <f t="shared" ca="1" si="34"/>
        <v>1113.666588447333</v>
      </c>
      <c r="T157" s="2">
        <f t="shared" ca="1" si="35"/>
        <v>1085.948806846189</v>
      </c>
      <c r="V157" t="s">
        <v>110</v>
      </c>
      <c r="W157" t="s">
        <v>22</v>
      </c>
      <c r="X157" t="s">
        <v>32</v>
      </c>
      <c r="Y157" t="s">
        <v>55</v>
      </c>
      <c r="Z157" t="s">
        <v>38</v>
      </c>
      <c r="AA157" t="s">
        <v>78</v>
      </c>
      <c r="AB157" t="s">
        <v>30</v>
      </c>
      <c r="AC157" t="s">
        <v>24</v>
      </c>
      <c r="AD157" t="s">
        <v>46</v>
      </c>
      <c r="AE157" t="s">
        <v>40</v>
      </c>
      <c r="AF157" t="s">
        <v>20</v>
      </c>
      <c r="AG157" t="s">
        <v>66</v>
      </c>
      <c r="AH157" t="s">
        <v>29</v>
      </c>
      <c r="AI157" t="s">
        <v>33</v>
      </c>
      <c r="AJ157" t="s">
        <v>62</v>
      </c>
      <c r="AK157" t="s">
        <v>42</v>
      </c>
      <c r="AL157" t="s">
        <v>43</v>
      </c>
      <c r="AM157" t="s">
        <v>56</v>
      </c>
      <c r="AN157" t="s">
        <v>79</v>
      </c>
      <c r="AO157" t="s">
        <v>23</v>
      </c>
      <c r="AP157" t="s">
        <v>25</v>
      </c>
      <c r="AQ157" t="s">
        <v>36</v>
      </c>
      <c r="AR157" t="s">
        <v>44</v>
      </c>
      <c r="AS157" t="s">
        <v>72</v>
      </c>
      <c r="AT157" t="s">
        <v>41</v>
      </c>
      <c r="AU157" t="s">
        <v>39</v>
      </c>
      <c r="AV157" t="s">
        <v>52</v>
      </c>
      <c r="AW157" t="s">
        <v>47</v>
      </c>
      <c r="AX157" t="s">
        <v>64</v>
      </c>
      <c r="AY157" t="s">
        <v>67</v>
      </c>
      <c r="AZ157" t="s">
        <v>26</v>
      </c>
      <c r="BA157" t="s">
        <v>27</v>
      </c>
      <c r="BB157" t="s">
        <v>76</v>
      </c>
      <c r="BC157" t="s">
        <v>77</v>
      </c>
      <c r="BD157" t="s">
        <v>75</v>
      </c>
      <c r="BE157" t="s">
        <v>68</v>
      </c>
      <c r="BF157" t="s">
        <v>45</v>
      </c>
      <c r="BG157" t="s">
        <v>31</v>
      </c>
      <c r="BH157" t="s">
        <v>71</v>
      </c>
      <c r="BI157" t="s">
        <v>48</v>
      </c>
      <c r="BJ157" t="s">
        <v>37</v>
      </c>
      <c r="BK157" t="s">
        <v>34</v>
      </c>
      <c r="BL157" t="s">
        <v>28</v>
      </c>
      <c r="BM157" t="s">
        <v>35</v>
      </c>
      <c r="BN157" t="s">
        <v>69</v>
      </c>
      <c r="BO157" t="s">
        <v>70</v>
      </c>
      <c r="BP157" t="s">
        <v>65</v>
      </c>
      <c r="BQ157" t="s">
        <v>74</v>
      </c>
      <c r="BR157" t="s">
        <v>61</v>
      </c>
      <c r="BS157" t="s">
        <v>54</v>
      </c>
      <c r="BT157" t="s">
        <v>49</v>
      </c>
      <c r="BU157" t="s">
        <v>50</v>
      </c>
      <c r="BV157" t="s">
        <v>60</v>
      </c>
      <c r="BW157" t="s">
        <v>73</v>
      </c>
      <c r="BX157" t="s">
        <v>57</v>
      </c>
      <c r="BY157" t="s">
        <v>53</v>
      </c>
      <c r="BZ157" t="s">
        <v>51</v>
      </c>
      <c r="CA157" t="s">
        <v>87</v>
      </c>
      <c r="CB157" t="s">
        <v>63</v>
      </c>
      <c r="CC157" t="s">
        <v>59</v>
      </c>
      <c r="CD157" t="s">
        <v>58</v>
      </c>
    </row>
    <row r="158" spans="1:83" x14ac:dyDescent="0.25">
      <c r="A158" t="s">
        <v>118</v>
      </c>
      <c r="C158" t="str">
        <f t="shared" si="36"/>
        <v>http://omerkel.github.io/UCThello/html5/src/!</v>
      </c>
      <c r="D158" t="s">
        <v>17</v>
      </c>
      <c r="E158">
        <v>2</v>
      </c>
      <c r="F158" t="str">
        <f t="shared" si="37"/>
        <v>https://www.enil.no/othello!2</v>
      </c>
      <c r="G158">
        <v>26</v>
      </c>
      <c r="H158">
        <v>38</v>
      </c>
      <c r="I158" cm="1">
        <f t="array" aca="1" ref="I158" ca="1">MAX(ROW($C$1:INDIRECT("$C"&amp;(ROW()-1)))*($C158=$C$1:INDIRECT("$C"&amp;(ROW()-1))),ROW($F$1:INDIRECT("$F"&amp;(ROW()-1)))*($C158=$F$1:INDIRECT("$F"&amp;(ROW()-1))))</f>
        <v>157</v>
      </c>
      <c r="J158" cm="1">
        <f t="array" aca="1" ref="J158" ca="1">MAX(ROW($C$1:INDIRECT("$C"&amp;(ROW()-1)))*($F158=$C$1:INDIRECT("$C"&amp;(ROW()-1))),ROW($F$1:INDIRECT("$F"&amp;(ROW()-1)))*($F158=$F$1:INDIRECT("$F"&amp;(ROW()-1))))</f>
        <v>157</v>
      </c>
      <c r="K158" s="2" cm="1">
        <f t="array" aca="1" ref="K158" ca="1">IF($I158&gt;0,IF(INDEX($C:$C,$I158)=$C158,INDEX($S:$S,$I158),INDEX($T:$T,$I158)),1000)</f>
        <v>1085.948806846189</v>
      </c>
      <c r="L158" s="2" cm="1">
        <f t="array" aca="1" ref="L158" ca="1">IF($J158&gt;0,IF(INDEX($C:$C,$J158)=$F158,INDEX($S:$S,$J158),INDEX($T:$T,$J158)),1000)</f>
        <v>1113.666588447333</v>
      </c>
      <c r="M158">
        <f t="shared" ca="1" si="28"/>
        <v>518.64717550147179</v>
      </c>
      <c r="N158">
        <f t="shared" ca="1" si="29"/>
        <v>608.36815256941509</v>
      </c>
      <c r="O158">
        <f t="shared" ca="1" si="30"/>
        <v>0.4601953164108607</v>
      </c>
      <c r="P158">
        <f t="shared" ca="1" si="31"/>
        <v>0.53980468358913924</v>
      </c>
      <c r="Q158">
        <f t="shared" si="32"/>
        <v>0</v>
      </c>
      <c r="R158">
        <f t="shared" si="33"/>
        <v>1</v>
      </c>
      <c r="S158" s="2">
        <f t="shared" ca="1" si="34"/>
        <v>1071.2225567210414</v>
      </c>
      <c r="T158" s="2">
        <f t="shared" ca="1" si="35"/>
        <v>1128.3928385724805</v>
      </c>
      <c r="V158" t="s">
        <v>19</v>
      </c>
      <c r="W158" t="s">
        <v>22</v>
      </c>
      <c r="X158" t="s">
        <v>49</v>
      </c>
      <c r="Y158" t="s">
        <v>31</v>
      </c>
      <c r="Z158" t="s">
        <v>32</v>
      </c>
      <c r="AA158" t="s">
        <v>20</v>
      </c>
      <c r="AB158" t="s">
        <v>46</v>
      </c>
      <c r="AC158" t="s">
        <v>23</v>
      </c>
      <c r="AD158" t="s">
        <v>34</v>
      </c>
      <c r="AE158" t="s">
        <v>26</v>
      </c>
      <c r="AF158" t="s">
        <v>38</v>
      </c>
      <c r="AG158" t="s">
        <v>42</v>
      </c>
      <c r="AH158" t="s">
        <v>36</v>
      </c>
      <c r="AI158" t="s">
        <v>29</v>
      </c>
      <c r="AJ158" t="s">
        <v>27</v>
      </c>
      <c r="AK158" t="s">
        <v>21</v>
      </c>
      <c r="AL158" t="s">
        <v>56</v>
      </c>
      <c r="AM158" t="s">
        <v>28</v>
      </c>
      <c r="AN158" t="s">
        <v>35</v>
      </c>
      <c r="AO158" t="s">
        <v>54</v>
      </c>
      <c r="AP158" t="s">
        <v>58</v>
      </c>
      <c r="AQ158" t="s">
        <v>57</v>
      </c>
      <c r="AR158" t="s">
        <v>61</v>
      </c>
      <c r="AS158" t="s">
        <v>55</v>
      </c>
      <c r="AT158" t="s">
        <v>60</v>
      </c>
      <c r="AU158" t="s">
        <v>33</v>
      </c>
      <c r="AV158" t="s">
        <v>43</v>
      </c>
      <c r="AW158" t="s">
        <v>59</v>
      </c>
      <c r="AX158" t="s">
        <v>63</v>
      </c>
      <c r="AY158" t="s">
        <v>62</v>
      </c>
      <c r="AZ158" t="s">
        <v>48</v>
      </c>
      <c r="BA158" t="s">
        <v>30</v>
      </c>
      <c r="BB158" t="s">
        <v>77</v>
      </c>
      <c r="BC158" t="s">
        <v>78</v>
      </c>
      <c r="BD158" t="s">
        <v>24</v>
      </c>
      <c r="BE158" t="s">
        <v>76</v>
      </c>
      <c r="BF158" t="s">
        <v>73</v>
      </c>
      <c r="BG158" t="s">
        <v>75</v>
      </c>
      <c r="BH158" t="s">
        <v>74</v>
      </c>
      <c r="BI158" t="s">
        <v>72</v>
      </c>
      <c r="BJ158" t="s">
        <v>71</v>
      </c>
      <c r="BK158" t="s">
        <v>25</v>
      </c>
      <c r="BL158" t="s">
        <v>44</v>
      </c>
      <c r="BM158" t="s">
        <v>41</v>
      </c>
      <c r="BN158" t="s">
        <v>39</v>
      </c>
      <c r="BO158" t="s">
        <v>40</v>
      </c>
      <c r="BP158" t="s">
        <v>37</v>
      </c>
      <c r="BQ158" t="s">
        <v>67</v>
      </c>
      <c r="BR158" t="s">
        <v>64</v>
      </c>
      <c r="BS158" t="s">
        <v>45</v>
      </c>
      <c r="BT158" t="s">
        <v>50</v>
      </c>
      <c r="BU158" t="s">
        <v>47</v>
      </c>
      <c r="BV158" t="s">
        <v>52</v>
      </c>
      <c r="BW158" t="s">
        <v>65</v>
      </c>
      <c r="BX158" t="s">
        <v>66</v>
      </c>
      <c r="BY158" t="s">
        <v>69</v>
      </c>
      <c r="BZ158" t="s">
        <v>70</v>
      </c>
      <c r="CA158" t="s">
        <v>51</v>
      </c>
      <c r="CB158" t="s">
        <v>68</v>
      </c>
      <c r="CC158" t="s">
        <v>53</v>
      </c>
    </row>
    <row r="159" spans="1:83" x14ac:dyDescent="0.25">
      <c r="A159" t="s">
        <v>118</v>
      </c>
      <c r="C159" t="str">
        <f t="shared" si="36"/>
        <v>http://omerkel.github.io/UCThello/html5/src/!</v>
      </c>
      <c r="D159" t="s">
        <v>17</v>
      </c>
      <c r="E159">
        <v>2</v>
      </c>
      <c r="F159" t="str">
        <f t="shared" si="37"/>
        <v>https://www.enil.no/othello!2</v>
      </c>
      <c r="G159">
        <v>22</v>
      </c>
      <c r="H159">
        <v>42</v>
      </c>
      <c r="I159" cm="1">
        <f t="array" aca="1" ref="I159" ca="1">MAX(ROW($C$1:INDIRECT("$C"&amp;(ROW()-1)))*($C159=$C$1:INDIRECT("$C"&amp;(ROW()-1))),ROW($F$1:INDIRECT("$F"&amp;(ROW()-1)))*($C159=$F$1:INDIRECT("$F"&amp;(ROW()-1))))</f>
        <v>158</v>
      </c>
      <c r="J159" cm="1">
        <f t="array" aca="1" ref="J159" ca="1">MAX(ROW($C$1:INDIRECT("$C"&amp;(ROW()-1)))*($F159=$C$1:INDIRECT("$C"&amp;(ROW()-1))),ROW($F$1:INDIRECT("$F"&amp;(ROW()-1)))*($F159=$F$1:INDIRECT("$F"&amp;(ROW()-1))))</f>
        <v>158</v>
      </c>
      <c r="K159" s="2" cm="1">
        <f t="array" aca="1" ref="K159" ca="1">IF($I159&gt;0,IF(INDEX($C:$C,$I159)=$C159,INDEX($S:$S,$I159),INDEX($T:$T,$I159)),1000)</f>
        <v>1071.2225567210414</v>
      </c>
      <c r="L159" s="2" cm="1">
        <f t="array" aca="1" ref="L159" ca="1">IF($J159&gt;0,IF(INDEX($C:$C,$J159)=$F159,INDEX($S:$S,$J159),INDEX($T:$T,$J159)),1000)</f>
        <v>1128.3928385724805</v>
      </c>
      <c r="M159">
        <f t="shared" ca="1" si="28"/>
        <v>476.49285392011143</v>
      </c>
      <c r="N159">
        <f t="shared" ca="1" si="29"/>
        <v>662.18920472640912</v>
      </c>
      <c r="O159">
        <f t="shared" ca="1" si="30"/>
        <v>0.41845996457210222</v>
      </c>
      <c r="P159">
        <f t="shared" ca="1" si="31"/>
        <v>0.58154003542789778</v>
      </c>
      <c r="Q159">
        <f t="shared" si="32"/>
        <v>0</v>
      </c>
      <c r="R159">
        <f t="shared" si="33"/>
        <v>1</v>
      </c>
      <c r="S159" s="2">
        <f t="shared" ca="1" si="34"/>
        <v>1057.8318378547342</v>
      </c>
      <c r="T159" s="2">
        <f t="shared" ca="1" si="35"/>
        <v>1141.7835574387877</v>
      </c>
      <c r="V159" t="s">
        <v>86</v>
      </c>
      <c r="W159" t="s">
        <v>42</v>
      </c>
      <c r="X159" t="s">
        <v>38</v>
      </c>
      <c r="Y159" t="s">
        <v>20</v>
      </c>
      <c r="Z159" t="s">
        <v>36</v>
      </c>
      <c r="AA159" t="s">
        <v>29</v>
      </c>
      <c r="AB159" t="s">
        <v>31</v>
      </c>
      <c r="AC159" t="s">
        <v>33</v>
      </c>
      <c r="AD159" t="s">
        <v>32</v>
      </c>
      <c r="AE159" t="s">
        <v>62</v>
      </c>
      <c r="AF159" t="s">
        <v>59</v>
      </c>
      <c r="AG159" t="s">
        <v>25</v>
      </c>
      <c r="AH159" t="s">
        <v>39</v>
      </c>
      <c r="AI159" t="s">
        <v>54</v>
      </c>
      <c r="AJ159" t="s">
        <v>56</v>
      </c>
      <c r="AK159" t="s">
        <v>78</v>
      </c>
      <c r="AL159" t="s">
        <v>30</v>
      </c>
      <c r="AM159" t="s">
        <v>58</v>
      </c>
      <c r="AN159" t="s">
        <v>57</v>
      </c>
      <c r="AO159" t="s">
        <v>79</v>
      </c>
      <c r="AP159" t="s">
        <v>23</v>
      </c>
      <c r="AQ159" t="s">
        <v>61</v>
      </c>
      <c r="AR159" t="s">
        <v>55</v>
      </c>
      <c r="AS159" t="s">
        <v>41</v>
      </c>
      <c r="AT159" t="s">
        <v>44</v>
      </c>
      <c r="AU159" t="s">
        <v>24</v>
      </c>
      <c r="AV159" t="s">
        <v>46</v>
      </c>
      <c r="AW159" t="s">
        <v>47</v>
      </c>
      <c r="AX159" t="s">
        <v>52</v>
      </c>
      <c r="AY159" t="s">
        <v>63</v>
      </c>
      <c r="AZ159" t="s">
        <v>43</v>
      </c>
      <c r="BA159" t="s">
        <v>22</v>
      </c>
      <c r="BB159" t="s">
        <v>50</v>
      </c>
      <c r="BC159" t="s">
        <v>37</v>
      </c>
      <c r="BD159" t="s">
        <v>34</v>
      </c>
      <c r="BE159" t="s">
        <v>27</v>
      </c>
      <c r="BF159" t="s">
        <v>28</v>
      </c>
      <c r="BG159" t="s">
        <v>60</v>
      </c>
      <c r="BH159" t="s">
        <v>49</v>
      </c>
      <c r="BI159" t="s">
        <v>76</v>
      </c>
      <c r="BJ159" t="s">
        <v>45</v>
      </c>
      <c r="BK159" t="s">
        <v>51</v>
      </c>
      <c r="BL159" t="s">
        <v>72</v>
      </c>
      <c r="BM159" t="s">
        <v>77</v>
      </c>
      <c r="BN159" t="s">
        <v>73</v>
      </c>
      <c r="BO159" t="s">
        <v>26</v>
      </c>
      <c r="BP159" t="s">
        <v>35</v>
      </c>
      <c r="BQ159" t="s">
        <v>53</v>
      </c>
      <c r="BR159" t="s">
        <v>87</v>
      </c>
      <c r="BS159" t="s">
        <v>71</v>
      </c>
      <c r="BT159" t="s">
        <v>48</v>
      </c>
      <c r="BU159" t="s">
        <v>70</v>
      </c>
      <c r="BV159" t="s">
        <v>66</v>
      </c>
      <c r="BW159" t="s">
        <v>74</v>
      </c>
      <c r="BX159" t="s">
        <v>75</v>
      </c>
      <c r="BY159" t="s">
        <v>68</v>
      </c>
      <c r="BZ159" t="s">
        <v>67</v>
      </c>
      <c r="CA159" t="s">
        <v>65</v>
      </c>
      <c r="CB159" t="s">
        <v>64</v>
      </c>
      <c r="CC159" t="s">
        <v>69</v>
      </c>
      <c r="CD159" t="s">
        <v>87</v>
      </c>
      <c r="CE159" t="s">
        <v>40</v>
      </c>
    </row>
    <row r="160" spans="1:83" x14ac:dyDescent="0.25">
      <c r="A160" t="s">
        <v>116</v>
      </c>
      <c r="B160" t="s">
        <v>131</v>
      </c>
      <c r="C160" t="str">
        <f t="shared" si="36"/>
        <v>https://kana.github.io/othello-js/!M-4096</v>
      </c>
      <c r="D160" t="s">
        <v>113</v>
      </c>
      <c r="E160" t="s">
        <v>114</v>
      </c>
      <c r="F160" t="str">
        <f t="shared" si="37"/>
        <v>https://www.onlinespiele-sammlung.de/othello/othello-reversi-games/jean-christophe/!Expert</v>
      </c>
      <c r="G160">
        <v>19</v>
      </c>
      <c r="H160">
        <v>45</v>
      </c>
      <c r="I160" cm="1">
        <f t="array" aca="1" ref="I160" ca="1">MAX(ROW($C$1:INDIRECT("$C"&amp;(ROW()-1)))*($C160=$C$1:INDIRECT("$C"&amp;(ROW()-1))),ROW($F$1:INDIRECT("$F"&amp;(ROW()-1)))*($C160=$F$1:INDIRECT("$F"&amp;(ROW()-1))))</f>
        <v>0</v>
      </c>
      <c r="J160" cm="1">
        <f t="array" aca="1" ref="J160" ca="1">MAX(ROW($C$1:INDIRECT("$C"&amp;(ROW()-1)))*($F160=$C$1:INDIRECT("$C"&amp;(ROW()-1))),ROW($F$1:INDIRECT("$F"&amp;(ROW()-1)))*($F160=$F$1:INDIRECT("$F"&amp;(ROW()-1))))</f>
        <v>0</v>
      </c>
      <c r="K160" s="2" cm="1">
        <f t="array" aca="1" ref="K160" ca="1">IF($I160&gt;0,IF(INDEX($C:$C,$I160)=$C160,INDEX($S:$S,$I160),INDEX($T:$T,$I160)),1000)</f>
        <v>1000</v>
      </c>
      <c r="L160" s="2" cm="1">
        <f t="array" aca="1" ref="L160" ca="1">IF($J160&gt;0,IF(INDEX($C:$C,$J160)=$F160,INDEX($S:$S,$J160),INDEX($T:$T,$J160)),1000)</f>
        <v>1000</v>
      </c>
      <c r="M160">
        <f t="shared" ca="1" si="28"/>
        <v>316.22776601683825</v>
      </c>
      <c r="N160">
        <f t="shared" ca="1" si="29"/>
        <v>316.22776601683825</v>
      </c>
      <c r="O160">
        <f t="shared" ca="1" si="30"/>
        <v>0.5</v>
      </c>
      <c r="P160">
        <f t="shared" ca="1" si="31"/>
        <v>0.5</v>
      </c>
      <c r="Q160">
        <f t="shared" si="32"/>
        <v>0</v>
      </c>
      <c r="R160">
        <f t="shared" si="33"/>
        <v>1</v>
      </c>
      <c r="S160" s="2">
        <f t="shared" ca="1" si="34"/>
        <v>984</v>
      </c>
      <c r="T160" s="2">
        <f t="shared" ca="1" si="35"/>
        <v>1016</v>
      </c>
    </row>
    <row r="161" spans="1:20" x14ac:dyDescent="0.25">
      <c r="A161" t="s">
        <v>116</v>
      </c>
      <c r="B161" t="s">
        <v>131</v>
      </c>
      <c r="C161" t="str">
        <f t="shared" si="36"/>
        <v>https://kana.github.io/othello-js/!M-4096</v>
      </c>
      <c r="D161" t="s">
        <v>113</v>
      </c>
      <c r="E161" t="s">
        <v>114</v>
      </c>
      <c r="F161" t="str">
        <f t="shared" si="37"/>
        <v>https://www.onlinespiele-sammlung.de/othello/othello-reversi-games/jean-christophe/!Expert</v>
      </c>
      <c r="G161">
        <v>13</v>
      </c>
      <c r="H161">
        <v>0</v>
      </c>
      <c r="I161" cm="1">
        <f t="array" aca="1" ref="I161" ca="1">MAX(ROW($C$1:INDIRECT("$C"&amp;(ROW()-1)))*($C161=$C$1:INDIRECT("$C"&amp;(ROW()-1))),ROW($F$1:INDIRECT("$F"&amp;(ROW()-1)))*($C161=$F$1:INDIRECT("$F"&amp;(ROW()-1))))</f>
        <v>160</v>
      </c>
      <c r="J161" cm="1">
        <f t="array" aca="1" ref="J161" ca="1">MAX(ROW($C$1:INDIRECT("$C"&amp;(ROW()-1)))*($F161=$C$1:INDIRECT("$C"&amp;(ROW()-1))),ROW($F$1:INDIRECT("$F"&amp;(ROW()-1)))*($F161=$F$1:INDIRECT("$F"&amp;(ROW()-1))))</f>
        <v>160</v>
      </c>
      <c r="K161" s="2" cm="1">
        <f t="array" aca="1" ref="K161" ca="1">IF($I161&gt;0,IF(INDEX($C:$C,$I161)=$C161,INDEX($S:$S,$I161),INDEX($T:$T,$I161)),1000)</f>
        <v>984</v>
      </c>
      <c r="L161" s="2" cm="1">
        <f t="array" aca="1" ref="L161" ca="1">IF($J161&gt;0,IF(INDEX($C:$C,$J161)=$F161,INDEX($S:$S,$J161),INDEX($T:$T,$J161)),1000)</f>
        <v>1016</v>
      </c>
      <c r="M161">
        <f t="shared" ca="1" si="28"/>
        <v>288.40315031266073</v>
      </c>
      <c r="N161">
        <f t="shared" ca="1" si="29"/>
        <v>346.73685045253183</v>
      </c>
      <c r="O161">
        <f t="shared" ca="1" si="30"/>
        <v>0.45407807721951626</v>
      </c>
      <c r="P161">
        <f t="shared" ca="1" si="31"/>
        <v>0.54592192278048368</v>
      </c>
      <c r="Q161">
        <f t="shared" si="32"/>
        <v>1</v>
      </c>
      <c r="R161">
        <f t="shared" si="33"/>
        <v>0</v>
      </c>
      <c r="S161" s="2">
        <f t="shared" ca="1" si="34"/>
        <v>1001.4695015289755</v>
      </c>
      <c r="T161" s="2">
        <f t="shared" ca="1" si="35"/>
        <v>998.53049847102454</v>
      </c>
    </row>
    <row r="162" spans="1:20" x14ac:dyDescent="0.25">
      <c r="A162" t="s">
        <v>116</v>
      </c>
      <c r="B162" t="s">
        <v>131</v>
      </c>
      <c r="C162" t="str">
        <f t="shared" si="36"/>
        <v>https://kana.github.io/othello-js/!M-4096</v>
      </c>
      <c r="D162" t="s">
        <v>115</v>
      </c>
      <c r="F162" t="str">
        <f t="shared" si="37"/>
        <v>https://www.onlinespiele-sammlung.de/othello/othello-reversi-games/tapajos/!</v>
      </c>
      <c r="G162">
        <v>54</v>
      </c>
      <c r="H162">
        <v>10</v>
      </c>
      <c r="I162" cm="1">
        <f t="array" aca="1" ref="I162" ca="1">MAX(ROW($C$1:INDIRECT("$C"&amp;(ROW()-1)))*($C162=$C$1:INDIRECT("$C"&amp;(ROW()-1))),ROW($F$1:INDIRECT("$F"&amp;(ROW()-1)))*($C162=$F$1:INDIRECT("$F"&amp;(ROW()-1))))</f>
        <v>161</v>
      </c>
      <c r="J162" cm="1">
        <f t="array" aca="1" ref="J162" ca="1">MAX(ROW($C$1:INDIRECT("$C"&amp;(ROW()-1)))*($F162=$C$1:INDIRECT("$C"&amp;(ROW()-1))),ROW($F$1:INDIRECT("$F"&amp;(ROW()-1)))*($F162=$F$1:INDIRECT("$F"&amp;(ROW()-1))))</f>
        <v>0</v>
      </c>
      <c r="K162" s="2" cm="1">
        <f t="array" aca="1" ref="K162" ca="1">IF($I162&gt;0,IF(INDEX($C:$C,$I162)=$C162,INDEX($S:$S,$I162),INDEX($T:$T,$I162)),1000)</f>
        <v>1001.4695015289755</v>
      </c>
      <c r="L162" s="2" cm="1">
        <f t="array" aca="1" ref="L162" ca="1">IF($J162&gt;0,IF(INDEX($C:$C,$J162)=$F162,INDEX($S:$S,$J162),INDEX($T:$T,$J162)),1000)</f>
        <v>1000</v>
      </c>
      <c r="M162">
        <f t="shared" ref="M162:M416" ca="1" si="38">10^($K162/400)</f>
        <v>318.91412415650387</v>
      </c>
      <c r="N162">
        <f t="shared" ref="N162:N416" ca="1" si="39">10^($L162/400)</f>
        <v>316.22776601683825</v>
      </c>
      <c r="O162">
        <f t="shared" ref="O162:O416" ca="1" si="40">$M162/($M162+$N162)</f>
        <v>0.50211477008620276</v>
      </c>
      <c r="P162">
        <f t="shared" ref="P162:P416" ca="1" si="41">$N162/($M162+$N162)</f>
        <v>0.49788522991379736</v>
      </c>
      <c r="Q162">
        <f t="shared" ref="Q162:Q399" si="42">IF($G162&gt;$H162,1,IF($G162&lt;$H162,0,0.5))</f>
        <v>1</v>
      </c>
      <c r="R162">
        <f t="shared" ref="R162:R399" si="43">IF($G162&lt;$H162,1,IF($G162&gt;$H162,0,0.5))</f>
        <v>0</v>
      </c>
      <c r="S162" s="2">
        <f t="shared" ref="S162:S416" ca="1" si="44">$K162+32*($Q162-$O162)</f>
        <v>1017.401828886217</v>
      </c>
      <c r="T162" s="2">
        <f t="shared" ref="T162:T416" ca="1" si="45">$L162+32*($R162-$P162)</f>
        <v>984.06767264275845</v>
      </c>
    </row>
    <row r="163" spans="1:20" x14ac:dyDescent="0.25">
      <c r="A163" t="s">
        <v>116</v>
      </c>
      <c r="B163" t="s">
        <v>131</v>
      </c>
      <c r="C163" t="str">
        <f t="shared" si="36"/>
        <v>https://kana.github.io/othello-js/!M-4096</v>
      </c>
      <c r="D163" t="s">
        <v>115</v>
      </c>
      <c r="F163" t="str">
        <f t="shared" si="37"/>
        <v>https://www.onlinespiele-sammlung.de/othello/othello-reversi-games/tapajos/!</v>
      </c>
      <c r="G163">
        <v>43</v>
      </c>
      <c r="H163">
        <v>21</v>
      </c>
      <c r="I163" cm="1">
        <f t="array" aca="1" ref="I163" ca="1">MAX(ROW($C$1:INDIRECT("$C"&amp;(ROW()-1)))*($C163=$C$1:INDIRECT("$C"&amp;(ROW()-1))),ROW($F$1:INDIRECT("$F"&amp;(ROW()-1)))*($C163=$F$1:INDIRECT("$F"&amp;(ROW()-1))))</f>
        <v>162</v>
      </c>
      <c r="J163" cm="1">
        <f t="array" aca="1" ref="J163" ca="1">MAX(ROW($C$1:INDIRECT("$C"&amp;(ROW()-1)))*($F163=$C$1:INDIRECT("$C"&amp;(ROW()-1))),ROW($F$1:INDIRECT("$F"&amp;(ROW()-1)))*($F163=$F$1:INDIRECT("$F"&amp;(ROW()-1))))</f>
        <v>162</v>
      </c>
      <c r="K163" s="2" cm="1">
        <f t="array" aca="1" ref="K163" ca="1">IF($I163&gt;0,IF(INDEX($C:$C,$I163)=$C163,INDEX($S:$S,$I163),INDEX($T:$T,$I163)),1000)</f>
        <v>1017.401828886217</v>
      </c>
      <c r="L163" s="2" cm="1">
        <f t="array" aca="1" ref="L163" ca="1">IF($J163&gt;0,IF(INDEX($C:$C,$J163)=$F163,INDEX($S:$S,$J163),INDEX($T:$T,$J163)),1000)</f>
        <v>984.06767264275845</v>
      </c>
      <c r="M163">
        <f t="shared" ca="1" si="38"/>
        <v>349.54618957192338</v>
      </c>
      <c r="N163">
        <f t="shared" ca="1" si="39"/>
        <v>288.51552110104404</v>
      </c>
      <c r="O163">
        <f t="shared" ca="1" si="40"/>
        <v>0.54782505159768169</v>
      </c>
      <c r="P163">
        <f t="shared" ca="1" si="41"/>
        <v>0.45217494840231842</v>
      </c>
      <c r="Q163">
        <f t="shared" si="42"/>
        <v>1</v>
      </c>
      <c r="R163">
        <f t="shared" si="43"/>
        <v>0</v>
      </c>
      <c r="S163" s="2">
        <f t="shared" ca="1" si="44"/>
        <v>1031.8714272350912</v>
      </c>
      <c r="T163" s="2">
        <f t="shared" ca="1" si="45"/>
        <v>969.59807429388422</v>
      </c>
    </row>
    <row r="164" spans="1:20" x14ac:dyDescent="0.25">
      <c r="A164" t="s">
        <v>129</v>
      </c>
      <c r="B164" t="s">
        <v>95</v>
      </c>
      <c r="C164" t="str">
        <f t="shared" si="36"/>
        <v>http://www.midnightbeach.com/jon/ReversiScript/!Hard</v>
      </c>
      <c r="D164" t="s">
        <v>115</v>
      </c>
      <c r="F164" t="str">
        <f t="shared" si="37"/>
        <v>https://www.onlinespiele-sammlung.de/othello/othello-reversi-games/tapajos/!</v>
      </c>
      <c r="G164">
        <v>37</v>
      </c>
      <c r="H164">
        <v>27</v>
      </c>
      <c r="I164" cm="1">
        <f t="array" aca="1" ref="I164" ca="1">MAX(ROW($C$1:INDIRECT("$C"&amp;(ROW()-1)))*($C164=$C$1:INDIRECT("$C"&amp;(ROW()-1))),ROW($F$1:INDIRECT("$F"&amp;(ROW()-1)))*($C164=$F$1:INDIRECT("$F"&amp;(ROW()-1))))</f>
        <v>145</v>
      </c>
      <c r="J164" cm="1">
        <f t="array" aca="1" ref="J164" ca="1">MAX(ROW($C$1:INDIRECT("$C"&amp;(ROW()-1)))*($F164=$C$1:INDIRECT("$C"&amp;(ROW()-1))),ROW($F$1:INDIRECT("$F"&amp;(ROW()-1)))*($F164=$F$1:INDIRECT("$F"&amp;(ROW()-1))))</f>
        <v>163</v>
      </c>
      <c r="K164" s="2" cm="1">
        <f t="array" aca="1" ref="K164" ca="1">IF($I164&gt;0,IF(INDEX($C:$C,$I164)=$C164,INDEX($S:$S,$I164),INDEX($T:$T,$I164)),1000)</f>
        <v>1053.2778906665897</v>
      </c>
      <c r="L164" s="2" cm="1">
        <f t="array" aca="1" ref="L164" ca="1">IF($J164&gt;0,IF(INDEX($C:$C,$J164)=$F164,INDEX($S:$S,$J164),INDEX($T:$T,$J164)),1000)</f>
        <v>969.59807429388422</v>
      </c>
      <c r="M164">
        <f t="shared" ca="1" si="38"/>
        <v>429.72906322315549</v>
      </c>
      <c r="N164">
        <f t="shared" ca="1" si="39"/>
        <v>265.45761351577636</v>
      </c>
      <c r="O164">
        <f t="shared" ca="1" si="40"/>
        <v>0.61814916424892097</v>
      </c>
      <c r="P164">
        <f t="shared" ca="1" si="41"/>
        <v>0.38185083575107903</v>
      </c>
      <c r="Q164">
        <f t="shared" si="42"/>
        <v>1</v>
      </c>
      <c r="R164">
        <f t="shared" si="43"/>
        <v>0</v>
      </c>
      <c r="S164" s="2">
        <f t="shared" ca="1" si="44"/>
        <v>1065.4971174106242</v>
      </c>
      <c r="T164" s="2">
        <f t="shared" ca="1" si="45"/>
        <v>957.37884754984975</v>
      </c>
    </row>
    <row r="165" spans="1:20" x14ac:dyDescent="0.25">
      <c r="A165" t="s">
        <v>129</v>
      </c>
      <c r="B165" t="s">
        <v>95</v>
      </c>
      <c r="C165" t="str">
        <f t="shared" si="36"/>
        <v>http://www.midnightbeach.com/jon/ReversiScript/!Hard</v>
      </c>
      <c r="D165" t="s">
        <v>115</v>
      </c>
      <c r="F165" t="str">
        <f t="shared" si="37"/>
        <v>https://www.onlinespiele-sammlung.de/othello/othello-reversi-games/tapajos/!</v>
      </c>
      <c r="G165">
        <v>34</v>
      </c>
      <c r="H165">
        <v>30</v>
      </c>
      <c r="I165" cm="1">
        <f t="array" aca="1" ref="I165" ca="1">MAX(ROW($C$1:INDIRECT("$C"&amp;(ROW()-1)))*($C165=$C$1:INDIRECT("$C"&amp;(ROW()-1))),ROW($F$1:INDIRECT("$F"&amp;(ROW()-1)))*($C165=$F$1:INDIRECT("$F"&amp;(ROW()-1))))</f>
        <v>164</v>
      </c>
      <c r="J165" cm="1">
        <f t="array" aca="1" ref="J165" ca="1">MAX(ROW($C$1:INDIRECT("$C"&amp;(ROW()-1)))*($F165=$C$1:INDIRECT("$C"&amp;(ROW()-1))),ROW($F$1:INDIRECT("$F"&amp;(ROW()-1)))*($F165=$F$1:INDIRECT("$F"&amp;(ROW()-1))))</f>
        <v>164</v>
      </c>
      <c r="K165" s="2" cm="1">
        <f t="array" aca="1" ref="K165" ca="1">IF($I165&gt;0,IF(INDEX($C:$C,$I165)=$C165,INDEX($S:$S,$I165),INDEX($T:$T,$I165)),1000)</f>
        <v>1065.4971174106242</v>
      </c>
      <c r="L165" s="2" cm="1">
        <f t="array" aca="1" ref="L165" ca="1">IF($J165&gt;0,IF(INDEX($C:$C,$J165)=$F165,INDEX($S:$S,$J165),INDEX($T:$T,$J165)),1000)</f>
        <v>957.37884754984975</v>
      </c>
      <c r="M165">
        <f t="shared" ca="1" si="38"/>
        <v>461.0444448233099</v>
      </c>
      <c r="N165">
        <f t="shared" ca="1" si="39"/>
        <v>247.42701677125103</v>
      </c>
      <c r="O165">
        <f t="shared" ca="1" si="40"/>
        <v>0.65075937397059647</v>
      </c>
      <c r="P165">
        <f t="shared" ca="1" si="41"/>
        <v>0.34924062602940364</v>
      </c>
      <c r="Q165">
        <f t="shared" si="42"/>
        <v>1</v>
      </c>
      <c r="R165">
        <f t="shared" si="43"/>
        <v>0</v>
      </c>
      <c r="S165" s="2">
        <f t="shared" ca="1" si="44"/>
        <v>1076.6728174435652</v>
      </c>
      <c r="T165" s="2">
        <f t="shared" ca="1" si="45"/>
        <v>946.20314751690887</v>
      </c>
    </row>
    <row r="166" spans="1:20" x14ac:dyDescent="0.25">
      <c r="A166" t="s">
        <v>129</v>
      </c>
      <c r="B166" t="s">
        <v>95</v>
      </c>
      <c r="C166" t="str">
        <f t="shared" si="36"/>
        <v>http://www.midnightbeach.com/jon/ReversiScript/!Hard</v>
      </c>
      <c r="D166" t="s">
        <v>113</v>
      </c>
      <c r="E166" t="s">
        <v>114</v>
      </c>
      <c r="F166" t="str">
        <f t="shared" si="37"/>
        <v>https://www.onlinespiele-sammlung.de/othello/othello-reversi-games/jean-christophe/!Expert</v>
      </c>
      <c r="G166">
        <v>13</v>
      </c>
      <c r="H166">
        <v>0</v>
      </c>
      <c r="I166" cm="1">
        <f t="array" aca="1" ref="I166" ca="1">MAX(ROW($C$1:INDIRECT("$C"&amp;(ROW()-1)))*($C166=$C$1:INDIRECT("$C"&amp;(ROW()-1))),ROW($F$1:INDIRECT("$F"&amp;(ROW()-1)))*($C166=$F$1:INDIRECT("$F"&amp;(ROW()-1))))</f>
        <v>165</v>
      </c>
      <c r="J166" cm="1">
        <f t="array" aca="1" ref="J166" ca="1">MAX(ROW($C$1:INDIRECT("$C"&amp;(ROW()-1)))*($F166=$C$1:INDIRECT("$C"&amp;(ROW()-1))),ROW($F$1:INDIRECT("$F"&amp;(ROW()-1)))*($F166=$F$1:INDIRECT("$F"&amp;(ROW()-1))))</f>
        <v>161</v>
      </c>
      <c r="K166" s="2" cm="1">
        <f t="array" aca="1" ref="K166" ca="1">IF($I166&gt;0,IF(INDEX($C:$C,$I166)=$C166,INDEX($S:$S,$I166),INDEX($T:$T,$I166)),1000)</f>
        <v>1076.6728174435652</v>
      </c>
      <c r="L166" s="2" cm="1">
        <f t="array" aca="1" ref="L166" ca="1">IF($J166&gt;0,IF(INDEX($C:$C,$J166)=$F166,INDEX($S:$S,$J166),INDEX($T:$T,$J166)),1000)</f>
        <v>998.53049847102454</v>
      </c>
      <c r="M166">
        <f t="shared" ca="1" si="38"/>
        <v>491.67943472146243</v>
      </c>
      <c r="N166">
        <f t="shared" ca="1" si="39"/>
        <v>313.56403628873494</v>
      </c>
      <c r="O166">
        <f t="shared" ca="1" si="40"/>
        <v>0.61059723229377905</v>
      </c>
      <c r="P166">
        <f t="shared" ca="1" si="41"/>
        <v>0.38940276770622095</v>
      </c>
      <c r="Q166">
        <f t="shared" si="42"/>
        <v>1</v>
      </c>
      <c r="R166">
        <f t="shared" si="43"/>
        <v>0</v>
      </c>
      <c r="S166" s="2">
        <f t="shared" ca="1" si="44"/>
        <v>1089.1337060101644</v>
      </c>
      <c r="T166" s="2">
        <f t="shared" ca="1" si="45"/>
        <v>986.06960990442542</v>
      </c>
    </row>
    <row r="167" spans="1:20" x14ac:dyDescent="0.25">
      <c r="A167" t="s">
        <v>129</v>
      </c>
      <c r="B167" t="s">
        <v>95</v>
      </c>
      <c r="C167" t="str">
        <f t="shared" si="36"/>
        <v>http://www.midnightbeach.com/jon/ReversiScript/!Hard</v>
      </c>
      <c r="D167" t="s">
        <v>113</v>
      </c>
      <c r="E167" t="s">
        <v>114</v>
      </c>
      <c r="F167" t="str">
        <f t="shared" si="37"/>
        <v>https://www.onlinespiele-sammlung.de/othello/othello-reversi-games/jean-christophe/!Expert</v>
      </c>
      <c r="G167">
        <v>13</v>
      </c>
      <c r="H167">
        <v>0</v>
      </c>
      <c r="I167" cm="1">
        <f t="array" aca="1" ref="I167" ca="1">MAX(ROW($C$1:INDIRECT("$C"&amp;(ROW()-1)))*($C167=$C$1:INDIRECT("$C"&amp;(ROW()-1))),ROW($F$1:INDIRECT("$F"&amp;(ROW()-1)))*($C167=$F$1:INDIRECT("$F"&amp;(ROW()-1))))</f>
        <v>166</v>
      </c>
      <c r="J167" cm="1">
        <f t="array" aca="1" ref="J167" ca="1">MAX(ROW($C$1:INDIRECT("$C"&amp;(ROW()-1)))*($F167=$C$1:INDIRECT("$C"&amp;(ROW()-1))),ROW($F$1:INDIRECT("$F"&amp;(ROW()-1)))*($F167=$F$1:INDIRECT("$F"&amp;(ROW()-1))))</f>
        <v>166</v>
      </c>
      <c r="K167" s="2" cm="1">
        <f t="array" aca="1" ref="K167" ca="1">IF($I167&gt;0,IF(INDEX($C:$C,$I167)=$C167,INDEX($S:$S,$I167),INDEX($T:$T,$I167)),1000)</f>
        <v>1089.1337060101644</v>
      </c>
      <c r="L167" s="2" cm="1">
        <f t="array" aca="1" ref="L167" ca="1">IF($J167&gt;0,IF(INDEX($C:$C,$J167)=$F167,INDEX($S:$S,$J167),INDEX($T:$T,$J167)),1000)</f>
        <v>986.06960990442542</v>
      </c>
      <c r="M167">
        <f t="shared" ca="1" si="38"/>
        <v>528.24362556369681</v>
      </c>
      <c r="N167">
        <f t="shared" ca="1" si="39"/>
        <v>291.85962811554043</v>
      </c>
      <c r="O167">
        <f t="shared" ca="1" si="40"/>
        <v>0.64411843654299905</v>
      </c>
      <c r="P167">
        <f t="shared" ca="1" si="41"/>
        <v>0.35588156345700095</v>
      </c>
      <c r="Q167">
        <f t="shared" si="42"/>
        <v>1</v>
      </c>
      <c r="R167">
        <f t="shared" si="43"/>
        <v>0</v>
      </c>
      <c r="S167" s="2">
        <f t="shared" ca="1" si="44"/>
        <v>1100.5219160407885</v>
      </c>
      <c r="T167" s="2">
        <f t="shared" ca="1" si="45"/>
        <v>974.68139987380141</v>
      </c>
    </row>
    <row r="168" spans="1:20" x14ac:dyDescent="0.25">
      <c r="A168" t="s">
        <v>124</v>
      </c>
      <c r="B168">
        <v>3</v>
      </c>
      <c r="C168" t="str">
        <f t="shared" si="36"/>
        <v>https://www.lutanho.net/play/reversi.html!3</v>
      </c>
      <c r="D168" t="s">
        <v>119</v>
      </c>
      <c r="F168" t="str">
        <f t="shared" si="37"/>
        <v>https://www.onlinespiele-sammlung.de/othello/othello-reversi-games/scriptionario/!</v>
      </c>
      <c r="G168">
        <v>32</v>
      </c>
      <c r="H168">
        <v>32</v>
      </c>
      <c r="I168" cm="1">
        <f t="array" aca="1" ref="I168" ca="1">MAX(ROW($C$1:INDIRECT("$C"&amp;(ROW()-1)))*($C168=$C$1:INDIRECT("$C"&amp;(ROW()-1))),ROW($F$1:INDIRECT("$F"&amp;(ROW()-1)))*($C168=$F$1:INDIRECT("$F"&amp;(ROW()-1))))</f>
        <v>147</v>
      </c>
      <c r="J168" cm="1">
        <f t="array" aca="1" ref="J168" ca="1">MAX(ROW($C$1:INDIRECT("$C"&amp;(ROW()-1)))*($F168=$C$1:INDIRECT("$C"&amp;(ROW()-1))),ROW($F$1:INDIRECT("$F"&amp;(ROW()-1)))*($F168=$F$1:INDIRECT("$F"&amp;(ROW()-1))))</f>
        <v>0</v>
      </c>
      <c r="K168" s="2" cm="1">
        <f t="array" aca="1" ref="K168" ca="1">IF($I168&gt;0,IF(INDEX($C:$C,$I168)=$C168,INDEX($S:$S,$I168),INDEX($T:$T,$I168)),1000)</f>
        <v>1030.2762655467825</v>
      </c>
      <c r="L168" s="2" cm="1">
        <f t="array" aca="1" ref="L168" ca="1">IF($J168&gt;0,IF(INDEX($C:$C,$J168)=$F168,INDEX($S:$S,$J168),INDEX($T:$T,$J168)),1000)</f>
        <v>1000</v>
      </c>
      <c r="M168">
        <f t="shared" ca="1" si="38"/>
        <v>376.43557866039413</v>
      </c>
      <c r="N168">
        <f t="shared" ca="1" si="39"/>
        <v>316.22776601683825</v>
      </c>
      <c r="O168">
        <f t="shared" ca="1" si="40"/>
        <v>0.54346109340578119</v>
      </c>
      <c r="P168">
        <f t="shared" ca="1" si="41"/>
        <v>0.45653890659421892</v>
      </c>
      <c r="Q168">
        <f t="shared" si="42"/>
        <v>0.5</v>
      </c>
      <c r="R168">
        <f t="shared" si="43"/>
        <v>0.5</v>
      </c>
      <c r="S168" s="2">
        <f t="shared" ca="1" si="44"/>
        <v>1028.8855105577975</v>
      </c>
      <c r="T168" s="2">
        <f t="shared" ca="1" si="45"/>
        <v>1001.390754988985</v>
      </c>
    </row>
    <row r="169" spans="1:20" x14ac:dyDescent="0.25">
      <c r="A169" t="s">
        <v>124</v>
      </c>
      <c r="B169">
        <v>3</v>
      </c>
      <c r="C169" t="str">
        <f t="shared" si="36"/>
        <v>https://www.lutanho.net/play/reversi.html!3</v>
      </c>
      <c r="D169" t="s">
        <v>119</v>
      </c>
      <c r="F169" t="str">
        <f t="shared" si="37"/>
        <v>https://www.onlinespiele-sammlung.de/othello/othello-reversi-games/scriptionario/!</v>
      </c>
      <c r="G169">
        <v>53</v>
      </c>
      <c r="H169">
        <v>11</v>
      </c>
      <c r="I169" cm="1">
        <f t="array" aca="1" ref="I169" ca="1">MAX(ROW($C$1:INDIRECT("$C"&amp;(ROW()-1)))*($C169=$C$1:INDIRECT("$C"&amp;(ROW()-1))),ROW($F$1:INDIRECT("$F"&amp;(ROW()-1)))*($C169=$F$1:INDIRECT("$F"&amp;(ROW()-1))))</f>
        <v>168</v>
      </c>
      <c r="J169" cm="1">
        <f t="array" aca="1" ref="J169" ca="1">MAX(ROW($C$1:INDIRECT("$C"&amp;(ROW()-1)))*($F169=$C$1:INDIRECT("$C"&amp;(ROW()-1))),ROW($F$1:INDIRECT("$F"&amp;(ROW()-1)))*($F169=$F$1:INDIRECT("$F"&amp;(ROW()-1))))</f>
        <v>168</v>
      </c>
      <c r="K169" s="2" cm="1">
        <f t="array" aca="1" ref="K169" ca="1">IF($I169&gt;0,IF(INDEX($C:$C,$I169)=$C169,INDEX($S:$S,$I169),INDEX($T:$T,$I169)),1000)</f>
        <v>1028.8855105577975</v>
      </c>
      <c r="L169" s="2" cm="1">
        <f t="array" aca="1" ref="L169" ca="1">IF($J169&gt;0,IF(INDEX($C:$C,$J169)=$F169,INDEX($S:$S,$J169),INDEX($T:$T,$J169)),1000)</f>
        <v>1001.390754988985</v>
      </c>
      <c r="M169">
        <f t="shared" ca="1" si="38"/>
        <v>373.433931059911</v>
      </c>
      <c r="N169">
        <f t="shared" ca="1" si="39"/>
        <v>318.76959265904065</v>
      </c>
      <c r="O169">
        <f t="shared" ca="1" si="40"/>
        <v>0.53948574120742643</v>
      </c>
      <c r="P169">
        <f t="shared" ca="1" si="41"/>
        <v>0.46051425879257363</v>
      </c>
      <c r="Q169">
        <f t="shared" si="42"/>
        <v>1</v>
      </c>
      <c r="R169">
        <f t="shared" si="43"/>
        <v>0</v>
      </c>
      <c r="S169" s="2">
        <f t="shared" ca="1" si="44"/>
        <v>1043.6219668391598</v>
      </c>
      <c r="T169" s="2">
        <f t="shared" ca="1" si="45"/>
        <v>986.65429870762262</v>
      </c>
    </row>
    <row r="170" spans="1:20" x14ac:dyDescent="0.25">
      <c r="A170" t="s">
        <v>124</v>
      </c>
      <c r="B170">
        <v>3</v>
      </c>
      <c r="C170" t="str">
        <f t="shared" si="36"/>
        <v>https://www.lutanho.net/play/reversi.html!3</v>
      </c>
      <c r="D170" t="s">
        <v>120</v>
      </c>
      <c r="F170" t="str">
        <f t="shared" si="37"/>
        <v>https://www.onlinespiele-sammlung.de/othello/othello-reversi-games/john_peat/!</v>
      </c>
      <c r="G170">
        <v>51</v>
      </c>
      <c r="H170">
        <v>13</v>
      </c>
      <c r="I170" cm="1">
        <f t="array" aca="1" ref="I170" ca="1">MAX(ROW($C$1:INDIRECT("$C"&amp;(ROW()-1)))*($C170=$C$1:INDIRECT("$C"&amp;(ROW()-1))),ROW($F$1:INDIRECT("$F"&amp;(ROW()-1)))*($C170=$F$1:INDIRECT("$F"&amp;(ROW()-1))))</f>
        <v>169</v>
      </c>
      <c r="J170" cm="1">
        <f t="array" aca="1" ref="J170" ca="1">MAX(ROW($C$1:INDIRECT("$C"&amp;(ROW()-1)))*($F170=$C$1:INDIRECT("$C"&amp;(ROW()-1))),ROW($F$1:INDIRECT("$F"&amp;(ROW()-1)))*($F170=$F$1:INDIRECT("$F"&amp;(ROW()-1))))</f>
        <v>0</v>
      </c>
      <c r="K170" s="2" cm="1">
        <f t="array" aca="1" ref="K170" ca="1">IF($I170&gt;0,IF(INDEX($C:$C,$I170)=$C170,INDEX($S:$S,$I170),INDEX($T:$T,$I170)),1000)</f>
        <v>1043.6219668391598</v>
      </c>
      <c r="L170" s="2" cm="1">
        <f t="array" aca="1" ref="L170" ca="1">IF($J170&gt;0,IF(INDEX($C:$C,$J170)=$F170,INDEX($S:$S,$J170),INDEX($T:$T,$J170)),1000)</f>
        <v>1000</v>
      </c>
      <c r="M170">
        <f t="shared" ca="1" si="38"/>
        <v>406.4947276985306</v>
      </c>
      <c r="N170">
        <f t="shared" ca="1" si="39"/>
        <v>316.22776601683825</v>
      </c>
      <c r="O170">
        <f t="shared" ca="1" si="40"/>
        <v>0.56244925435878457</v>
      </c>
      <c r="P170">
        <f t="shared" ca="1" si="41"/>
        <v>0.43755074564121538</v>
      </c>
      <c r="Q170">
        <f t="shared" si="42"/>
        <v>1</v>
      </c>
      <c r="R170">
        <f t="shared" si="43"/>
        <v>0</v>
      </c>
      <c r="S170" s="2">
        <f t="shared" ca="1" si="44"/>
        <v>1057.6235906996787</v>
      </c>
      <c r="T170" s="2">
        <f t="shared" ca="1" si="45"/>
        <v>985.99837613948114</v>
      </c>
    </row>
    <row r="171" spans="1:20" x14ac:dyDescent="0.25">
      <c r="A171" t="s">
        <v>124</v>
      </c>
      <c r="B171">
        <v>3</v>
      </c>
      <c r="C171" t="str">
        <f t="shared" si="36"/>
        <v>https://www.lutanho.net/play/reversi.html!3</v>
      </c>
      <c r="D171" t="s">
        <v>120</v>
      </c>
      <c r="F171" t="str">
        <f t="shared" si="37"/>
        <v>https://www.onlinespiele-sammlung.de/othello/othello-reversi-games/john_peat/!</v>
      </c>
      <c r="G171">
        <v>47</v>
      </c>
      <c r="H171">
        <v>17</v>
      </c>
      <c r="I171" cm="1">
        <f t="array" aca="1" ref="I171" ca="1">MAX(ROW($C$1:INDIRECT("$C"&amp;(ROW()-1)))*($C171=$C$1:INDIRECT("$C"&amp;(ROW()-1))),ROW($F$1:INDIRECT("$F"&amp;(ROW()-1)))*($C171=$F$1:INDIRECT("$F"&amp;(ROW()-1))))</f>
        <v>170</v>
      </c>
      <c r="J171" cm="1">
        <f t="array" aca="1" ref="J171" ca="1">MAX(ROW($C$1:INDIRECT("$C"&amp;(ROW()-1)))*($F171=$C$1:INDIRECT("$C"&amp;(ROW()-1))),ROW($F$1:INDIRECT("$F"&amp;(ROW()-1)))*($F171=$F$1:INDIRECT("$F"&amp;(ROW()-1))))</f>
        <v>170</v>
      </c>
      <c r="K171" s="2" cm="1">
        <f t="array" aca="1" ref="K171" ca="1">IF($I171&gt;0,IF(INDEX($C:$C,$I171)=$C171,INDEX($S:$S,$I171),INDEX($T:$T,$I171)),1000)</f>
        <v>1057.6235906996787</v>
      </c>
      <c r="L171" s="2" cm="1">
        <f t="array" aca="1" ref="L171" ca="1">IF($J171&gt;0,IF(INDEX($C:$C,$J171)=$F171,INDEX($S:$S,$J171),INDEX($T:$T,$J171)),1000)</f>
        <v>985.99837613948114</v>
      </c>
      <c r="M171">
        <f t="shared" ca="1" si="38"/>
        <v>440.61469447160886</v>
      </c>
      <c r="N171">
        <f t="shared" ca="1" si="39"/>
        <v>291.73997429178371</v>
      </c>
      <c r="O171">
        <f t="shared" ca="1" si="40"/>
        <v>0.60164113545640774</v>
      </c>
      <c r="P171">
        <f t="shared" ca="1" si="41"/>
        <v>0.39835886454359232</v>
      </c>
      <c r="Q171">
        <f t="shared" si="42"/>
        <v>1</v>
      </c>
      <c r="R171">
        <f t="shared" si="43"/>
        <v>0</v>
      </c>
      <c r="S171" s="2">
        <f t="shared" ca="1" si="44"/>
        <v>1070.3710743650736</v>
      </c>
      <c r="T171" s="2">
        <f t="shared" ca="1" si="45"/>
        <v>973.25089247408619</v>
      </c>
    </row>
    <row r="172" spans="1:20" x14ac:dyDescent="0.25">
      <c r="A172" t="s">
        <v>116</v>
      </c>
      <c r="B172" t="s">
        <v>131</v>
      </c>
      <c r="C172" t="str">
        <f t="shared" si="36"/>
        <v>https://kana.github.io/othello-js/!M-4096</v>
      </c>
      <c r="D172" t="s">
        <v>120</v>
      </c>
      <c r="F172" t="str">
        <f t="shared" si="37"/>
        <v>https://www.onlinespiele-sammlung.de/othello/othello-reversi-games/john_peat/!</v>
      </c>
      <c r="G172">
        <v>39</v>
      </c>
      <c r="H172">
        <v>25</v>
      </c>
      <c r="I172" cm="1">
        <f t="array" aca="1" ref="I172" ca="1">MAX(ROW($C$1:INDIRECT("$C"&amp;(ROW()-1)))*($C172=$C$1:INDIRECT("$C"&amp;(ROW()-1))),ROW($F$1:INDIRECT("$F"&amp;(ROW()-1)))*($C172=$F$1:INDIRECT("$F"&amp;(ROW()-1))))</f>
        <v>163</v>
      </c>
      <c r="J172" cm="1">
        <f t="array" aca="1" ref="J172" ca="1">MAX(ROW($C$1:INDIRECT("$C"&amp;(ROW()-1)))*($F172=$C$1:INDIRECT("$C"&amp;(ROW()-1))),ROW($F$1:INDIRECT("$F"&amp;(ROW()-1)))*($F172=$F$1:INDIRECT("$F"&amp;(ROW()-1))))</f>
        <v>171</v>
      </c>
      <c r="K172" s="2" cm="1">
        <f t="array" aca="1" ref="K172" ca="1">IF($I172&gt;0,IF(INDEX($C:$C,$I172)=$C172,INDEX($S:$S,$I172),INDEX($T:$T,$I172)),1000)</f>
        <v>1031.8714272350912</v>
      </c>
      <c r="L172" s="2" cm="1">
        <f t="array" aca="1" ref="L172" ca="1">IF($J172&gt;0,IF(INDEX($C:$C,$J172)=$F172,INDEX($S:$S,$J172),INDEX($T:$T,$J172)),1000)</f>
        <v>973.25089247408619</v>
      </c>
      <c r="M172">
        <f t="shared" ca="1" si="38"/>
        <v>379.90811300363805</v>
      </c>
      <c r="N172">
        <f t="shared" ca="1" si="39"/>
        <v>271.09857276536582</v>
      </c>
      <c r="O172">
        <f t="shared" ca="1" si="40"/>
        <v>0.58357021718581936</v>
      </c>
      <c r="P172">
        <f t="shared" ca="1" si="41"/>
        <v>0.41642978281418064</v>
      </c>
      <c r="Q172">
        <f t="shared" si="42"/>
        <v>1</v>
      </c>
      <c r="R172">
        <f t="shared" si="43"/>
        <v>0</v>
      </c>
      <c r="S172" s="2">
        <f t="shared" ca="1" si="44"/>
        <v>1045.1971802851451</v>
      </c>
      <c r="T172" s="2">
        <f t="shared" ca="1" si="45"/>
        <v>959.92513942403241</v>
      </c>
    </row>
    <row r="173" spans="1:20" x14ac:dyDescent="0.25">
      <c r="A173" t="s">
        <v>116</v>
      </c>
      <c r="B173" t="s">
        <v>131</v>
      </c>
      <c r="C173" t="str">
        <f t="shared" si="36"/>
        <v>https://kana.github.io/othello-js/!M-4096</v>
      </c>
      <c r="D173" t="s">
        <v>120</v>
      </c>
      <c r="F173" t="str">
        <f t="shared" si="37"/>
        <v>https://www.onlinespiele-sammlung.de/othello/othello-reversi-games/john_peat/!</v>
      </c>
      <c r="G173">
        <v>38</v>
      </c>
      <c r="H173">
        <v>26</v>
      </c>
      <c r="I173" cm="1">
        <f t="array" aca="1" ref="I173" ca="1">MAX(ROW($C$1:INDIRECT("$C"&amp;(ROW()-1)))*($C173=$C$1:INDIRECT("$C"&amp;(ROW()-1))),ROW($F$1:INDIRECT("$F"&amp;(ROW()-1)))*($C173=$F$1:INDIRECT("$F"&amp;(ROW()-1))))</f>
        <v>172</v>
      </c>
      <c r="J173" cm="1">
        <f t="array" aca="1" ref="J173" ca="1">MAX(ROW($C$1:INDIRECT("$C"&amp;(ROW()-1)))*($F173=$C$1:INDIRECT("$C"&amp;(ROW()-1))),ROW($F$1:INDIRECT("$F"&amp;(ROW()-1)))*($F173=$F$1:INDIRECT("$F"&amp;(ROW()-1))))</f>
        <v>172</v>
      </c>
      <c r="K173" s="2" cm="1">
        <f t="array" aca="1" ref="K173" ca="1">IF($I173&gt;0,IF(INDEX($C:$C,$I173)=$C173,INDEX($S:$S,$I173),INDEX($T:$T,$I173)),1000)</f>
        <v>1045.1971802851451</v>
      </c>
      <c r="L173" s="2" cm="1">
        <f t="array" aca="1" ref="L173" ca="1">IF($J173&gt;0,IF(INDEX($C:$C,$J173)=$F173,INDEX($S:$S,$J173),INDEX($T:$T,$J173)),1000)</f>
        <v>959.92513942403241</v>
      </c>
      <c r="M173">
        <f t="shared" ca="1" si="38"/>
        <v>410.19744477850298</v>
      </c>
      <c r="N173">
        <f t="shared" ca="1" si="39"/>
        <v>251.08042121735608</v>
      </c>
      <c r="O173">
        <f t="shared" ca="1" si="40"/>
        <v>0.62031025968298725</v>
      </c>
      <c r="P173">
        <f t="shared" ca="1" si="41"/>
        <v>0.37968974031701275</v>
      </c>
      <c r="Q173">
        <f t="shared" si="42"/>
        <v>1</v>
      </c>
      <c r="R173">
        <f t="shared" si="43"/>
        <v>0</v>
      </c>
      <c r="S173" s="2">
        <f t="shared" ca="1" si="44"/>
        <v>1057.3472519752895</v>
      </c>
      <c r="T173" s="2">
        <f t="shared" ca="1" si="45"/>
        <v>947.77506773388802</v>
      </c>
    </row>
    <row r="174" spans="1:20" x14ac:dyDescent="0.25">
      <c r="A174" t="s">
        <v>116</v>
      </c>
      <c r="B174" t="s">
        <v>131</v>
      </c>
      <c r="C174" t="str">
        <f t="shared" si="36"/>
        <v>https://kana.github.io/othello-js/!M-4096</v>
      </c>
      <c r="D174" t="s">
        <v>119</v>
      </c>
      <c r="F174" t="str">
        <f t="shared" si="37"/>
        <v>https://www.onlinespiele-sammlung.de/othello/othello-reversi-games/scriptionario/!</v>
      </c>
      <c r="G174">
        <v>48</v>
      </c>
      <c r="H174">
        <v>16</v>
      </c>
      <c r="I174" cm="1">
        <f t="array" aca="1" ref="I174" ca="1">MAX(ROW($C$1:INDIRECT("$C"&amp;(ROW()-1)))*($C174=$C$1:INDIRECT("$C"&amp;(ROW()-1))),ROW($F$1:INDIRECT("$F"&amp;(ROW()-1)))*($C174=$F$1:INDIRECT("$F"&amp;(ROW()-1))))</f>
        <v>173</v>
      </c>
      <c r="J174" cm="1">
        <f t="array" aca="1" ref="J174" ca="1">MAX(ROW($C$1:INDIRECT("$C"&amp;(ROW()-1)))*($F174=$C$1:INDIRECT("$C"&amp;(ROW()-1))),ROW($F$1:INDIRECT("$F"&amp;(ROW()-1)))*($F174=$F$1:INDIRECT("$F"&amp;(ROW()-1))))</f>
        <v>169</v>
      </c>
      <c r="K174" s="2" cm="1">
        <f t="array" aca="1" ref="K174" ca="1">IF($I174&gt;0,IF(INDEX($C:$C,$I174)=$C174,INDEX($S:$S,$I174),INDEX($T:$T,$I174)),1000)</f>
        <v>1057.3472519752895</v>
      </c>
      <c r="L174" s="2" cm="1">
        <f t="array" aca="1" ref="L174" ca="1">IF($J174&gt;0,IF(INDEX($C:$C,$J174)=$F174,INDEX($S:$S,$J174),INDEX($T:$T,$J174)),1000)</f>
        <v>986.65429870762262</v>
      </c>
      <c r="M174">
        <f t="shared" ca="1" si="38"/>
        <v>439.91435106390844</v>
      </c>
      <c r="N174">
        <f t="shared" ca="1" si="39"/>
        <v>292.8436065161352</v>
      </c>
      <c r="O174">
        <f t="shared" ca="1" si="40"/>
        <v>0.60035424591871989</v>
      </c>
      <c r="P174">
        <f t="shared" ca="1" si="41"/>
        <v>0.39964575408128006</v>
      </c>
      <c r="Q174">
        <f t="shared" si="42"/>
        <v>1</v>
      </c>
      <c r="R174">
        <f t="shared" si="43"/>
        <v>0</v>
      </c>
      <c r="S174" s="2">
        <f t="shared" ca="1" si="44"/>
        <v>1070.1359161058904</v>
      </c>
      <c r="T174" s="2">
        <f t="shared" ca="1" si="45"/>
        <v>973.86563457702164</v>
      </c>
    </row>
    <row r="175" spans="1:20" x14ac:dyDescent="0.25">
      <c r="A175" t="s">
        <v>116</v>
      </c>
      <c r="B175" t="s">
        <v>131</v>
      </c>
      <c r="C175" t="str">
        <f t="shared" si="36"/>
        <v>https://kana.github.io/othello-js/!M-4096</v>
      </c>
      <c r="D175" t="s">
        <v>119</v>
      </c>
      <c r="F175" t="str">
        <f t="shared" si="37"/>
        <v>https://www.onlinespiele-sammlung.de/othello/othello-reversi-games/scriptionario/!</v>
      </c>
      <c r="G175">
        <v>55</v>
      </c>
      <c r="H175">
        <v>9</v>
      </c>
      <c r="I175" cm="1">
        <f t="array" aca="1" ref="I175" ca="1">MAX(ROW($C$1:INDIRECT("$C"&amp;(ROW()-1)))*($C175=$C$1:INDIRECT("$C"&amp;(ROW()-1))),ROW($F$1:INDIRECT("$F"&amp;(ROW()-1)))*($C175=$F$1:INDIRECT("$F"&amp;(ROW()-1))))</f>
        <v>174</v>
      </c>
      <c r="J175" cm="1">
        <f t="array" aca="1" ref="J175" ca="1">MAX(ROW($C$1:INDIRECT("$C"&amp;(ROW()-1)))*($F175=$C$1:INDIRECT("$C"&amp;(ROW()-1))),ROW($F$1:INDIRECT("$F"&amp;(ROW()-1)))*($F175=$F$1:INDIRECT("$F"&amp;(ROW()-1))))</f>
        <v>174</v>
      </c>
      <c r="K175" s="2" cm="1">
        <f t="array" aca="1" ref="K175" ca="1">IF($I175&gt;0,IF(INDEX($C:$C,$I175)=$C175,INDEX($S:$S,$I175),INDEX($T:$T,$I175)),1000)</f>
        <v>1070.1359161058904</v>
      </c>
      <c r="L175" s="2" cm="1">
        <f t="array" aca="1" ref="L175" ca="1">IF($J175&gt;0,IF(INDEX($C:$C,$J175)=$F175,INDEX($S:$S,$J175),INDEX($T:$T,$J175)),1000)</f>
        <v>973.86563457702164</v>
      </c>
      <c r="M175">
        <f t="shared" ca="1" si="38"/>
        <v>473.52159546909309</v>
      </c>
      <c r="N175">
        <f t="shared" ca="1" si="39"/>
        <v>272.05961957477092</v>
      </c>
      <c r="O175">
        <f t="shared" ca="1" si="40"/>
        <v>0.63510397782920924</v>
      </c>
      <c r="P175">
        <f t="shared" ca="1" si="41"/>
        <v>0.36489602217079081</v>
      </c>
      <c r="Q175">
        <f t="shared" si="42"/>
        <v>1</v>
      </c>
      <c r="R175">
        <f t="shared" si="43"/>
        <v>0</v>
      </c>
      <c r="S175" s="2">
        <f t="shared" ca="1" si="44"/>
        <v>1081.8125888153556</v>
      </c>
      <c r="T175" s="2">
        <f t="shared" ca="1" si="45"/>
        <v>962.18896186755637</v>
      </c>
    </row>
    <row r="176" spans="1:20" x14ac:dyDescent="0.25">
      <c r="A176" t="s">
        <v>116</v>
      </c>
      <c r="B176" t="s">
        <v>117</v>
      </c>
      <c r="C176" t="str">
        <f t="shared" si="36"/>
        <v>https://kana.github.io/othello-js/!PM-1024/e</v>
      </c>
      <c r="D176" t="s">
        <v>119</v>
      </c>
      <c r="F176" t="str">
        <f t="shared" si="37"/>
        <v>https://www.onlinespiele-sammlung.de/othello/othello-reversi-games/scriptionario/!</v>
      </c>
      <c r="G176">
        <v>50</v>
      </c>
      <c r="H176">
        <v>14</v>
      </c>
      <c r="I176" cm="1">
        <f t="array" aca="1" ref="I176" ca="1">MAX(ROW($C$1:INDIRECT("$C"&amp;(ROW()-1)))*($C176=$C$1:INDIRECT("$C"&amp;(ROW()-1))),ROW($F$1:INDIRECT("$F"&amp;(ROW()-1)))*($C176=$F$1:INDIRECT("$F"&amp;(ROW()-1))))</f>
        <v>125</v>
      </c>
      <c r="J176" cm="1">
        <f t="array" aca="1" ref="J176" ca="1">MAX(ROW($C$1:INDIRECT("$C"&amp;(ROW()-1)))*($F176=$C$1:INDIRECT("$C"&amp;(ROW()-1))),ROW($F$1:INDIRECT("$F"&amp;(ROW()-1)))*($F176=$F$1:INDIRECT("$F"&amp;(ROW()-1))))</f>
        <v>175</v>
      </c>
      <c r="K176" s="2" cm="1">
        <f t="array" aca="1" ref="K176" ca="1">IF($I176&gt;0,IF(INDEX($C:$C,$I176)=$C176,INDEX($S:$S,$I176),INDEX($T:$T,$I176)),1000)</f>
        <v>1012.6294179948942</v>
      </c>
      <c r="L176" s="2" cm="1">
        <f t="array" aca="1" ref="L176" ca="1">IF($J176&gt;0,IF(INDEX($C:$C,$J176)=$F176,INDEX($S:$S,$J176),INDEX($T:$T,$J176)),1000)</f>
        <v>962.18896186755637</v>
      </c>
      <c r="M176">
        <f t="shared" ca="1" si="38"/>
        <v>340.0740902959011</v>
      </c>
      <c r="N176">
        <f t="shared" ca="1" si="39"/>
        <v>254.37381573508415</v>
      </c>
      <c r="O176">
        <f t="shared" ca="1" si="40"/>
        <v>0.57208392332729485</v>
      </c>
      <c r="P176">
        <f t="shared" ca="1" si="41"/>
        <v>0.42791607667270526</v>
      </c>
      <c r="Q176">
        <f t="shared" si="42"/>
        <v>1</v>
      </c>
      <c r="R176">
        <f t="shared" si="43"/>
        <v>0</v>
      </c>
      <c r="S176" s="2">
        <f t="shared" ca="1" si="44"/>
        <v>1026.3227324484208</v>
      </c>
      <c r="T176" s="2">
        <f t="shared" ca="1" si="45"/>
        <v>948.4956474140298</v>
      </c>
    </row>
    <row r="177" spans="1:81" x14ac:dyDescent="0.25">
      <c r="A177" t="s">
        <v>116</v>
      </c>
      <c r="B177" t="s">
        <v>117</v>
      </c>
      <c r="C177" t="str">
        <f t="shared" si="36"/>
        <v>https://kana.github.io/othello-js/!PM-1024/e</v>
      </c>
      <c r="D177" t="s">
        <v>119</v>
      </c>
      <c r="F177" t="str">
        <f t="shared" si="37"/>
        <v>https://www.onlinespiele-sammlung.de/othello/othello-reversi-games/scriptionario/!</v>
      </c>
      <c r="G177">
        <v>45</v>
      </c>
      <c r="H177">
        <v>19</v>
      </c>
      <c r="I177" cm="1">
        <f t="array" aca="1" ref="I177" ca="1">MAX(ROW($C$1:INDIRECT("$C"&amp;(ROW()-1)))*($C177=$C$1:INDIRECT("$C"&amp;(ROW()-1))),ROW($F$1:INDIRECT("$F"&amp;(ROW()-1)))*($C177=$F$1:INDIRECT("$F"&amp;(ROW()-1))))</f>
        <v>176</v>
      </c>
      <c r="J177" cm="1">
        <f t="array" aca="1" ref="J177" ca="1">MAX(ROW($C$1:INDIRECT("$C"&amp;(ROW()-1)))*($F177=$C$1:INDIRECT("$C"&amp;(ROW()-1))),ROW($F$1:INDIRECT("$F"&amp;(ROW()-1)))*($F177=$F$1:INDIRECT("$F"&amp;(ROW()-1))))</f>
        <v>176</v>
      </c>
      <c r="K177" s="2" cm="1">
        <f t="array" aca="1" ref="K177" ca="1">IF($I177&gt;0,IF(INDEX($C:$C,$I177)=$C177,INDEX($S:$S,$I177),INDEX($T:$T,$I177)),1000)</f>
        <v>1026.3227324484208</v>
      </c>
      <c r="L177" s="2" cm="1">
        <f t="array" aca="1" ref="L177" ca="1">IF($J177&gt;0,IF(INDEX($C:$C,$J177)=$F177,INDEX($S:$S,$J177),INDEX($T:$T,$J177)),1000)</f>
        <v>948.4956474140298</v>
      </c>
      <c r="M177">
        <f t="shared" ca="1" si="38"/>
        <v>367.96527078240263</v>
      </c>
      <c r="N177">
        <f t="shared" ca="1" si="39"/>
        <v>235.0926863213711</v>
      </c>
      <c r="O177">
        <f t="shared" ca="1" si="40"/>
        <v>0.61016568382511771</v>
      </c>
      <c r="P177">
        <f t="shared" ca="1" si="41"/>
        <v>0.38983431617488223</v>
      </c>
      <c r="Q177">
        <f t="shared" si="42"/>
        <v>1</v>
      </c>
      <c r="R177">
        <f t="shared" si="43"/>
        <v>0</v>
      </c>
      <c r="S177" s="2">
        <f t="shared" ca="1" si="44"/>
        <v>1038.7974305660171</v>
      </c>
      <c r="T177" s="2">
        <f t="shared" ca="1" si="45"/>
        <v>936.02094929643363</v>
      </c>
    </row>
    <row r="178" spans="1:81" x14ac:dyDescent="0.25">
      <c r="A178" t="s">
        <v>116</v>
      </c>
      <c r="B178" t="s">
        <v>117</v>
      </c>
      <c r="C178" t="str">
        <f t="shared" si="36"/>
        <v>https://kana.github.io/othello-js/!PM-1024/e</v>
      </c>
      <c r="D178" t="s">
        <v>115</v>
      </c>
      <c r="F178" t="str">
        <f t="shared" si="37"/>
        <v>https://www.onlinespiele-sammlung.de/othello/othello-reversi-games/tapajos/!</v>
      </c>
      <c r="G178">
        <v>48</v>
      </c>
      <c r="H178">
        <v>16</v>
      </c>
      <c r="I178" cm="1">
        <f t="array" aca="1" ref="I178" ca="1">MAX(ROW($C$1:INDIRECT("$C"&amp;(ROW()-1)))*($C178=$C$1:INDIRECT("$C"&amp;(ROW()-1))),ROW($F$1:INDIRECT("$F"&amp;(ROW()-1)))*($C178=$F$1:INDIRECT("$F"&amp;(ROW()-1))))</f>
        <v>177</v>
      </c>
      <c r="J178" cm="1">
        <f t="array" aca="1" ref="J178" ca="1">MAX(ROW($C$1:INDIRECT("$C"&amp;(ROW()-1)))*($F178=$C$1:INDIRECT("$C"&amp;(ROW()-1))),ROW($F$1:INDIRECT("$F"&amp;(ROW()-1)))*($F178=$F$1:INDIRECT("$F"&amp;(ROW()-1))))</f>
        <v>165</v>
      </c>
      <c r="K178" s="2" cm="1">
        <f t="array" aca="1" ref="K178" ca="1">IF($I178&gt;0,IF(INDEX($C:$C,$I178)=$C178,INDEX($S:$S,$I178),INDEX($T:$T,$I178)),1000)</f>
        <v>1038.7974305660171</v>
      </c>
      <c r="L178" s="2" cm="1">
        <f t="array" aca="1" ref="L178" ca="1">IF($J178&gt;0,IF(INDEX($C:$C,$J178)=$F178,INDEX($S:$S,$J178),INDEX($T:$T,$J178)),1000)</f>
        <v>946.20314751690887</v>
      </c>
      <c r="M178">
        <f t="shared" ca="1" si="38"/>
        <v>395.36077230262055</v>
      </c>
      <c r="N178">
        <f t="shared" ca="1" si="39"/>
        <v>232.01062221813893</v>
      </c>
      <c r="O178">
        <f t="shared" ca="1" si="40"/>
        <v>0.63018616365929669</v>
      </c>
      <c r="P178">
        <f t="shared" ca="1" si="41"/>
        <v>0.36981383634070325</v>
      </c>
      <c r="Q178">
        <f t="shared" si="42"/>
        <v>1</v>
      </c>
      <c r="R178">
        <f t="shared" si="43"/>
        <v>0</v>
      </c>
      <c r="S178" s="2">
        <f t="shared" ca="1" si="44"/>
        <v>1050.6314733289196</v>
      </c>
      <c r="T178" s="2">
        <f t="shared" ca="1" si="45"/>
        <v>934.36910475400634</v>
      </c>
    </row>
    <row r="179" spans="1:81" x14ac:dyDescent="0.25">
      <c r="A179" t="s">
        <v>116</v>
      </c>
      <c r="B179" t="s">
        <v>117</v>
      </c>
      <c r="C179" t="str">
        <f t="shared" si="36"/>
        <v>https://kana.github.io/othello-js/!PM-1024/e</v>
      </c>
      <c r="D179" t="s">
        <v>115</v>
      </c>
      <c r="F179" t="str">
        <f t="shared" si="37"/>
        <v>https://www.onlinespiele-sammlung.de/othello/othello-reversi-games/tapajos/!</v>
      </c>
      <c r="G179">
        <v>45</v>
      </c>
      <c r="H179">
        <v>19</v>
      </c>
      <c r="I179" cm="1">
        <f t="array" aca="1" ref="I179" ca="1">MAX(ROW($C$1:INDIRECT("$C"&amp;(ROW()-1)))*($C179=$C$1:INDIRECT("$C"&amp;(ROW()-1))),ROW($F$1:INDIRECT("$F"&amp;(ROW()-1)))*($C179=$F$1:INDIRECT("$F"&amp;(ROW()-1))))</f>
        <v>178</v>
      </c>
      <c r="J179" cm="1">
        <f t="array" aca="1" ref="J179" ca="1">MAX(ROW($C$1:INDIRECT("$C"&amp;(ROW()-1)))*($F179=$C$1:INDIRECT("$C"&amp;(ROW()-1))),ROW($F$1:INDIRECT("$F"&amp;(ROW()-1)))*($F179=$F$1:INDIRECT("$F"&amp;(ROW()-1))))</f>
        <v>178</v>
      </c>
      <c r="K179" s="2" cm="1">
        <f t="array" aca="1" ref="K179" ca="1">IF($I179&gt;0,IF(INDEX($C:$C,$I179)=$C179,INDEX($S:$S,$I179),INDEX($T:$T,$I179)),1000)</f>
        <v>1050.6314733289196</v>
      </c>
      <c r="L179" s="2" cm="1">
        <f t="array" aca="1" ref="L179" ca="1">IF($J179&gt;0,IF(INDEX($C:$C,$J179)=$F179,INDEX($S:$S,$J179),INDEX($T:$T,$J179)),1000)</f>
        <v>934.36910475400634</v>
      </c>
      <c r="M179">
        <f t="shared" ca="1" si="38"/>
        <v>423.23218188046042</v>
      </c>
      <c r="N179">
        <f t="shared" ca="1" si="39"/>
        <v>216.73186187075675</v>
      </c>
      <c r="O179">
        <f t="shared" ca="1" si="40"/>
        <v>0.66133743920930321</v>
      </c>
      <c r="P179">
        <f t="shared" ca="1" si="41"/>
        <v>0.33866256079069684</v>
      </c>
      <c r="Q179">
        <f t="shared" si="42"/>
        <v>1</v>
      </c>
      <c r="R179">
        <f t="shared" si="43"/>
        <v>0</v>
      </c>
      <c r="S179" s="2">
        <f t="shared" ca="1" si="44"/>
        <v>1061.4686752742218</v>
      </c>
      <c r="T179" s="2">
        <f t="shared" ca="1" si="45"/>
        <v>923.53190280870399</v>
      </c>
    </row>
    <row r="180" spans="1:81" x14ac:dyDescent="0.25">
      <c r="A180" t="s">
        <v>116</v>
      </c>
      <c r="B180" t="s">
        <v>117</v>
      </c>
      <c r="C180" t="str">
        <f t="shared" si="36"/>
        <v>https://kana.github.io/othello-js/!PM-1024/e</v>
      </c>
      <c r="D180" t="s">
        <v>122</v>
      </c>
      <c r="E180" t="s">
        <v>123</v>
      </c>
      <c r="F180" t="str">
        <f t="shared" si="37"/>
        <v>https://www.onlinespiele-sammlung.de/othello/othello-reversi-games/norvig/!Difficult</v>
      </c>
      <c r="G180">
        <v>15</v>
      </c>
      <c r="H180">
        <v>49</v>
      </c>
      <c r="I180" cm="1">
        <f t="array" aca="1" ref="I180" ca="1">MAX(ROW($C$1:INDIRECT("$C"&amp;(ROW()-1)))*($C180=$C$1:INDIRECT("$C"&amp;(ROW()-1))),ROW($F$1:INDIRECT("$F"&amp;(ROW()-1)))*($C180=$F$1:INDIRECT("$F"&amp;(ROW()-1))))</f>
        <v>179</v>
      </c>
      <c r="J180" cm="1">
        <f t="array" aca="1" ref="J180" ca="1">MAX(ROW($C$1:INDIRECT("$C"&amp;(ROW()-1)))*($F180=$C$1:INDIRECT("$C"&amp;(ROW()-1))),ROW($F$1:INDIRECT("$F"&amp;(ROW()-1)))*($F180=$F$1:INDIRECT("$F"&amp;(ROW()-1))))</f>
        <v>0</v>
      </c>
      <c r="K180" s="2" cm="1">
        <f t="array" aca="1" ref="K180" ca="1">IF($I180&gt;0,IF(INDEX($C:$C,$I180)=$C180,INDEX($S:$S,$I180),INDEX($T:$T,$I180)),1000)</f>
        <v>1061.4686752742218</v>
      </c>
      <c r="L180" s="2" cm="1">
        <f t="array" aca="1" ref="L180" ca="1">IF($J180&gt;0,IF(INDEX($C:$C,$J180)=$F180,INDEX($S:$S,$J180),INDEX($T:$T,$J180)),1000)</f>
        <v>1000</v>
      </c>
      <c r="M180">
        <f t="shared" ca="1" si="38"/>
        <v>450.47603127518516</v>
      </c>
      <c r="N180">
        <f t="shared" ca="1" si="39"/>
        <v>316.22776601683825</v>
      </c>
      <c r="O180">
        <f t="shared" ca="1" si="40"/>
        <v>0.58754897636643255</v>
      </c>
      <c r="P180">
        <f t="shared" ca="1" si="41"/>
        <v>0.41245102363356745</v>
      </c>
      <c r="Q180">
        <f t="shared" si="42"/>
        <v>0</v>
      </c>
      <c r="R180">
        <f t="shared" si="43"/>
        <v>1</v>
      </c>
      <c r="S180" s="2">
        <f t="shared" ca="1" si="44"/>
        <v>1042.6671080304959</v>
      </c>
      <c r="T180" s="2">
        <f t="shared" ca="1" si="45"/>
        <v>1018.8015672437258</v>
      </c>
    </row>
    <row r="181" spans="1:81" x14ac:dyDescent="0.25">
      <c r="A181" t="s">
        <v>116</v>
      </c>
      <c r="B181" t="s">
        <v>117</v>
      </c>
      <c r="C181" t="str">
        <f t="shared" si="36"/>
        <v>https://kana.github.io/othello-js/!PM-1024/e</v>
      </c>
      <c r="D181" t="s">
        <v>122</v>
      </c>
      <c r="E181" t="s">
        <v>123</v>
      </c>
      <c r="F181" t="str">
        <f t="shared" si="37"/>
        <v>https://www.onlinespiele-sammlung.de/othello/othello-reversi-games/norvig/!Difficult</v>
      </c>
      <c r="G181">
        <v>8</v>
      </c>
      <c r="H181">
        <v>56</v>
      </c>
      <c r="I181" cm="1">
        <f t="array" aca="1" ref="I181" ca="1">MAX(ROW($C$1:INDIRECT("$C"&amp;(ROW()-1)))*($C181=$C$1:INDIRECT("$C"&amp;(ROW()-1))),ROW($F$1:INDIRECT("$F"&amp;(ROW()-1)))*($C181=$F$1:INDIRECT("$F"&amp;(ROW()-1))))</f>
        <v>180</v>
      </c>
      <c r="J181" cm="1">
        <f t="array" aca="1" ref="J181" ca="1">MAX(ROW($C$1:INDIRECT("$C"&amp;(ROW()-1)))*($F181=$C$1:INDIRECT("$C"&amp;(ROW()-1))),ROW($F$1:INDIRECT("$F"&amp;(ROW()-1)))*($F181=$F$1:INDIRECT("$F"&amp;(ROW()-1))))</f>
        <v>180</v>
      </c>
      <c r="K181" s="2" cm="1">
        <f t="array" aca="1" ref="K181" ca="1">IF($I181&gt;0,IF(INDEX($C:$C,$I181)=$C181,INDEX($S:$S,$I181),INDEX($T:$T,$I181)),1000)</f>
        <v>1042.6671080304959</v>
      </c>
      <c r="L181" s="2" cm="1">
        <f t="array" aca="1" ref="L181" ca="1">IF($J181&gt;0,IF(INDEX($C:$C,$J181)=$F181,INDEX($S:$S,$J181),INDEX($T:$T,$J181)),1000)</f>
        <v>1018.8015672437258</v>
      </c>
      <c r="M181">
        <f t="shared" ca="1" si="38"/>
        <v>404.26651447872331</v>
      </c>
      <c r="N181">
        <f t="shared" ca="1" si="39"/>
        <v>352.37405006933989</v>
      </c>
      <c r="O181">
        <f t="shared" ca="1" si="40"/>
        <v>0.53429135764111357</v>
      </c>
      <c r="P181">
        <f t="shared" ca="1" si="41"/>
        <v>0.46570864235888648</v>
      </c>
      <c r="Q181">
        <f t="shared" si="42"/>
        <v>0</v>
      </c>
      <c r="R181">
        <f t="shared" si="43"/>
        <v>1</v>
      </c>
      <c r="S181" s="2">
        <f t="shared" ca="1" si="44"/>
        <v>1025.5697845859802</v>
      </c>
      <c r="T181" s="2">
        <f t="shared" ca="1" si="45"/>
        <v>1035.8988906882414</v>
      </c>
    </row>
    <row r="182" spans="1:81" x14ac:dyDescent="0.25">
      <c r="A182" t="s">
        <v>116</v>
      </c>
      <c r="B182" t="s">
        <v>131</v>
      </c>
      <c r="C182" t="str">
        <f t="shared" si="36"/>
        <v>https://kana.github.io/othello-js/!M-4096</v>
      </c>
      <c r="D182" t="s">
        <v>122</v>
      </c>
      <c r="E182" t="s">
        <v>123</v>
      </c>
      <c r="F182" t="str">
        <f t="shared" si="37"/>
        <v>https://www.onlinespiele-sammlung.de/othello/othello-reversi-games/norvig/!Difficult</v>
      </c>
      <c r="G182">
        <v>18</v>
      </c>
      <c r="H182">
        <v>46</v>
      </c>
      <c r="I182" cm="1">
        <f t="array" aca="1" ref="I182" ca="1">MAX(ROW($C$1:INDIRECT("$C"&amp;(ROW()-1)))*($C182=$C$1:INDIRECT("$C"&amp;(ROW()-1))),ROW($F$1:INDIRECT("$F"&amp;(ROW()-1)))*($C182=$F$1:INDIRECT("$F"&amp;(ROW()-1))))</f>
        <v>175</v>
      </c>
      <c r="J182" cm="1">
        <f t="array" aca="1" ref="J182" ca="1">MAX(ROW($C$1:INDIRECT("$C"&amp;(ROW()-1)))*($F182=$C$1:INDIRECT("$C"&amp;(ROW()-1))),ROW($F$1:INDIRECT("$F"&amp;(ROW()-1)))*($F182=$F$1:INDIRECT("$F"&amp;(ROW()-1))))</f>
        <v>181</v>
      </c>
      <c r="K182" s="2" cm="1">
        <f t="array" aca="1" ref="K182" ca="1">IF($I182&gt;0,IF(INDEX($C:$C,$I182)=$C182,INDEX($S:$S,$I182),INDEX($T:$T,$I182)),1000)</f>
        <v>1081.8125888153556</v>
      </c>
      <c r="L182" s="2" cm="1">
        <f t="array" aca="1" ref="L182" ca="1">IF($J182&gt;0,IF(INDEX($C:$C,$J182)=$F182,INDEX($S:$S,$J182),INDEX($T:$T,$J182)),1000)</f>
        <v>1035.8988906882414</v>
      </c>
      <c r="M182">
        <f t="shared" ca="1" si="38"/>
        <v>506.44404869849149</v>
      </c>
      <c r="N182">
        <f t="shared" ca="1" si="39"/>
        <v>388.81877416019114</v>
      </c>
      <c r="O182">
        <f t="shared" ca="1" si="40"/>
        <v>0.56569315263349629</v>
      </c>
      <c r="P182">
        <f t="shared" ca="1" si="41"/>
        <v>0.43430684736650371</v>
      </c>
      <c r="Q182">
        <f t="shared" si="42"/>
        <v>0</v>
      </c>
      <c r="R182">
        <f t="shared" si="43"/>
        <v>1</v>
      </c>
      <c r="S182" s="2">
        <f t="shared" ca="1" si="44"/>
        <v>1063.7104079310839</v>
      </c>
      <c r="T182" s="2">
        <f t="shared" ca="1" si="45"/>
        <v>1054.0010715725132</v>
      </c>
    </row>
    <row r="183" spans="1:81" x14ac:dyDescent="0.25">
      <c r="A183" t="s">
        <v>116</v>
      </c>
      <c r="B183" t="s">
        <v>131</v>
      </c>
      <c r="C183" t="str">
        <f t="shared" si="36"/>
        <v>https://kana.github.io/othello-js/!M-4096</v>
      </c>
      <c r="D183" t="s">
        <v>122</v>
      </c>
      <c r="E183" t="s">
        <v>123</v>
      </c>
      <c r="F183" t="str">
        <f t="shared" si="37"/>
        <v>https://www.onlinespiele-sammlung.de/othello/othello-reversi-games/norvig/!Difficult</v>
      </c>
      <c r="G183">
        <v>22</v>
      </c>
      <c r="H183">
        <v>42</v>
      </c>
      <c r="I183" cm="1">
        <f t="array" aca="1" ref="I183" ca="1">MAX(ROW($C$1:INDIRECT("$C"&amp;(ROW()-1)))*($C183=$C$1:INDIRECT("$C"&amp;(ROW()-1))),ROW($F$1:INDIRECT("$F"&amp;(ROW()-1)))*($C183=$F$1:INDIRECT("$F"&amp;(ROW()-1))))</f>
        <v>182</v>
      </c>
      <c r="J183" cm="1">
        <f t="array" aca="1" ref="J183" ca="1">MAX(ROW($C$1:INDIRECT("$C"&amp;(ROW()-1)))*($F183=$C$1:INDIRECT("$C"&amp;(ROW()-1))),ROW($F$1:INDIRECT("$F"&amp;(ROW()-1)))*($F183=$F$1:INDIRECT("$F"&amp;(ROW()-1))))</f>
        <v>182</v>
      </c>
      <c r="K183" s="2" cm="1">
        <f t="array" aca="1" ref="K183" ca="1">IF($I183&gt;0,IF(INDEX($C:$C,$I183)=$C183,INDEX($S:$S,$I183),INDEX($T:$T,$I183)),1000)</f>
        <v>1063.7104079310839</v>
      </c>
      <c r="L183" s="2" cm="1">
        <f t="array" aca="1" ref="L183" ca="1">IF($J183&gt;0,IF(INDEX($C:$C,$J183)=$F183,INDEX($S:$S,$J183),INDEX($T:$T,$J183)),1000)</f>
        <v>1054.0010715725132</v>
      </c>
      <c r="M183">
        <f t="shared" ca="1" si="38"/>
        <v>456.32684650595286</v>
      </c>
      <c r="N183">
        <f t="shared" ca="1" si="39"/>
        <v>431.52173864726251</v>
      </c>
      <c r="O183">
        <f t="shared" ca="1" si="40"/>
        <v>0.51396922193349537</v>
      </c>
      <c r="P183">
        <f t="shared" ca="1" si="41"/>
        <v>0.48603077806650458</v>
      </c>
      <c r="Q183">
        <f t="shared" si="42"/>
        <v>0</v>
      </c>
      <c r="R183">
        <f t="shared" si="43"/>
        <v>1</v>
      </c>
      <c r="S183" s="2">
        <f t="shared" ca="1" si="44"/>
        <v>1047.2633928292121</v>
      </c>
      <c r="T183" s="2">
        <f t="shared" ca="1" si="45"/>
        <v>1070.448086674385</v>
      </c>
    </row>
    <row r="184" spans="1:81" x14ac:dyDescent="0.25">
      <c r="A184" t="s">
        <v>128</v>
      </c>
      <c r="C184" t="str">
        <f t="shared" si="36"/>
        <v>http://www.interjeux.net/jeux/othello/index_fr.html!</v>
      </c>
      <c r="D184" t="s">
        <v>127</v>
      </c>
      <c r="F184" t="str">
        <f t="shared" si="37"/>
        <v>https://www.onlinespiele-sammlung.de/othello/othello-like-game.php!</v>
      </c>
      <c r="G184">
        <v>40</v>
      </c>
      <c r="H184">
        <v>24</v>
      </c>
      <c r="I184" cm="1">
        <f t="array" aca="1" ref="I184" ca="1">MAX(ROW($C$1:INDIRECT("$C"&amp;(ROW()-1)))*($C184=$C$1:INDIRECT("$C"&amp;(ROW()-1))),ROW($F$1:INDIRECT("$F"&amp;(ROW()-1)))*($C184=$F$1:INDIRECT("$F"&amp;(ROW()-1))))</f>
        <v>149</v>
      </c>
      <c r="J184" cm="1">
        <f t="array" aca="1" ref="J184" ca="1">MAX(ROW($C$1:INDIRECT("$C"&amp;(ROW()-1)))*($F184=$C$1:INDIRECT("$C"&amp;(ROW()-1))),ROW($F$1:INDIRECT("$F"&amp;(ROW()-1)))*($F184=$F$1:INDIRECT("$F"&amp;(ROW()-1))))</f>
        <v>0</v>
      </c>
      <c r="K184" s="2" cm="1">
        <f t="array" aca="1" ref="K184" ca="1">IF($I184&gt;0,IF(INDEX($C:$C,$I184)=$C184,INDEX($S:$S,$I184),INDEX($T:$T,$I184)),1000)</f>
        <v>946.05082604571476</v>
      </c>
      <c r="L184" s="2" cm="1">
        <f t="array" aca="1" ref="L184" ca="1">IF($J184&gt;0,IF(INDEX($C:$C,$J184)=$F184,INDEX($S:$S,$J184),INDEX($T:$T,$J184)),1000)</f>
        <v>1000</v>
      </c>
      <c r="M184">
        <f t="shared" ca="1" si="38"/>
        <v>231.80727684084229</v>
      </c>
      <c r="N184">
        <f t="shared" ca="1" si="39"/>
        <v>316.22776601683825</v>
      </c>
      <c r="O184">
        <f t="shared" ca="1" si="40"/>
        <v>0.42297893147873106</v>
      </c>
      <c r="P184">
        <f t="shared" ca="1" si="41"/>
        <v>0.577021068521269</v>
      </c>
      <c r="Q184">
        <f t="shared" si="42"/>
        <v>1</v>
      </c>
      <c r="R184">
        <f t="shared" si="43"/>
        <v>0</v>
      </c>
      <c r="S184" s="2">
        <f t="shared" ca="1" si="44"/>
        <v>964.51550023839536</v>
      </c>
      <c r="T184" s="2">
        <f t="shared" ca="1" si="45"/>
        <v>981.5353258073194</v>
      </c>
      <c r="V184" t="s">
        <v>86</v>
      </c>
      <c r="W184" t="s">
        <v>133</v>
      </c>
      <c r="X184" t="s">
        <v>134</v>
      </c>
      <c r="Y184" t="s">
        <v>135</v>
      </c>
      <c r="Z184" t="s">
        <v>92</v>
      </c>
      <c r="AA184" t="s">
        <v>93</v>
      </c>
      <c r="AB184" t="s">
        <v>136</v>
      </c>
      <c r="AC184" t="s">
        <v>137</v>
      </c>
      <c r="AD184" t="s">
        <v>19</v>
      </c>
      <c r="AE184" t="s">
        <v>138</v>
      </c>
      <c r="AF184" t="s">
        <v>139</v>
      </c>
      <c r="AG184" t="s">
        <v>140</v>
      </c>
      <c r="AH184" t="s">
        <v>141</v>
      </c>
      <c r="AI184" t="s">
        <v>142</v>
      </c>
      <c r="AJ184" t="s">
        <v>143</v>
      </c>
      <c r="AK184" t="s">
        <v>144</v>
      </c>
      <c r="AL184" t="s">
        <v>145</v>
      </c>
      <c r="AM184" t="s">
        <v>146</v>
      </c>
      <c r="AN184" t="s">
        <v>147</v>
      </c>
      <c r="AO184" t="s">
        <v>148</v>
      </c>
      <c r="AP184" t="s">
        <v>149</v>
      </c>
      <c r="AQ184" t="s">
        <v>150</v>
      </c>
      <c r="AR184" t="s">
        <v>151</v>
      </c>
      <c r="AS184" t="s">
        <v>152</v>
      </c>
      <c r="AT184" t="s">
        <v>153</v>
      </c>
      <c r="AU184" t="s">
        <v>154</v>
      </c>
      <c r="AV184" t="s">
        <v>155</v>
      </c>
      <c r="AW184" t="s">
        <v>156</v>
      </c>
      <c r="AX184" t="s">
        <v>157</v>
      </c>
      <c r="AY184" t="s">
        <v>158</v>
      </c>
      <c r="AZ184" t="s">
        <v>159</v>
      </c>
      <c r="BA184" t="s">
        <v>160</v>
      </c>
      <c r="BB184" t="s">
        <v>161</v>
      </c>
      <c r="BC184" t="s">
        <v>162</v>
      </c>
      <c r="BD184" t="s">
        <v>163</v>
      </c>
      <c r="BE184" t="s">
        <v>164</v>
      </c>
      <c r="BF184" t="s">
        <v>165</v>
      </c>
      <c r="BG184" t="s">
        <v>166</v>
      </c>
      <c r="BH184" t="s">
        <v>167</v>
      </c>
      <c r="BI184" t="s">
        <v>168</v>
      </c>
      <c r="BJ184" t="s">
        <v>169</v>
      </c>
      <c r="BK184" t="s">
        <v>170</v>
      </c>
      <c r="BL184" t="s">
        <v>171</v>
      </c>
      <c r="BM184" t="s">
        <v>172</v>
      </c>
      <c r="BN184" t="s">
        <v>173</v>
      </c>
      <c r="BO184" t="s">
        <v>174</v>
      </c>
      <c r="BP184" t="s">
        <v>175</v>
      </c>
      <c r="BQ184" t="s">
        <v>176</v>
      </c>
      <c r="BR184" t="s">
        <v>177</v>
      </c>
      <c r="BS184" t="s">
        <v>178</v>
      </c>
      <c r="BT184" t="s">
        <v>179</v>
      </c>
      <c r="BU184" t="s">
        <v>180</v>
      </c>
      <c r="BV184" t="s">
        <v>181</v>
      </c>
      <c r="BW184" t="s">
        <v>182</v>
      </c>
      <c r="BX184" t="s">
        <v>183</v>
      </c>
      <c r="BY184" t="s">
        <v>184</v>
      </c>
      <c r="BZ184" t="s">
        <v>185</v>
      </c>
      <c r="CA184" t="s">
        <v>186</v>
      </c>
      <c r="CB184" t="s">
        <v>187</v>
      </c>
      <c r="CC184" t="s">
        <v>188</v>
      </c>
    </row>
    <row r="185" spans="1:81" x14ac:dyDescent="0.25">
      <c r="A185" t="s">
        <v>128</v>
      </c>
      <c r="C185" t="str">
        <f t="shared" si="36"/>
        <v>http://www.interjeux.net/jeux/othello/index_fr.html!</v>
      </c>
      <c r="D185" t="s">
        <v>127</v>
      </c>
      <c r="F185" t="str">
        <f t="shared" si="37"/>
        <v>https://www.onlinespiele-sammlung.de/othello/othello-like-game.php!</v>
      </c>
      <c r="G185">
        <v>31</v>
      </c>
      <c r="H185">
        <v>33</v>
      </c>
      <c r="I185" cm="1">
        <f t="array" aca="1" ref="I185" ca="1">MAX(ROW($C$1:INDIRECT("$C"&amp;(ROW()-1)))*($C185=$C$1:INDIRECT("$C"&amp;(ROW()-1))),ROW($F$1:INDIRECT("$F"&amp;(ROW()-1)))*($C185=$F$1:INDIRECT("$F"&amp;(ROW()-1))))</f>
        <v>184</v>
      </c>
      <c r="J185" cm="1">
        <f t="array" aca="1" ref="J185" ca="1">MAX(ROW($C$1:INDIRECT("$C"&amp;(ROW()-1)))*($F185=$C$1:INDIRECT("$C"&amp;(ROW()-1))),ROW($F$1:INDIRECT("$F"&amp;(ROW()-1)))*($F185=$F$1:INDIRECT("$F"&amp;(ROW()-1))))</f>
        <v>184</v>
      </c>
      <c r="K185" s="2" cm="1">
        <f t="array" aca="1" ref="K185" ca="1">IF($I185&gt;0,IF(INDEX($C:$C,$I185)=$C185,INDEX($S:$S,$I185),INDEX($T:$T,$I185)),1000)</f>
        <v>964.51550023839536</v>
      </c>
      <c r="L185" s="2" cm="1">
        <f t="array" aca="1" ref="L185" ca="1">IF($J185&gt;0,IF(INDEX($C:$C,$J185)=$F185,INDEX($S:$S,$J185),INDEX($T:$T,$J185)),1000)</f>
        <v>981.5353258073194</v>
      </c>
      <c r="M185">
        <f t="shared" ca="1" si="38"/>
        <v>257.80346524752485</v>
      </c>
      <c r="N185">
        <f t="shared" ca="1" si="39"/>
        <v>284.34023270961461</v>
      </c>
      <c r="O185">
        <f t="shared" ca="1" si="40"/>
        <v>0.47552607587058249</v>
      </c>
      <c r="P185">
        <f t="shared" ca="1" si="41"/>
        <v>0.52447392412941751</v>
      </c>
      <c r="Q185">
        <f t="shared" si="42"/>
        <v>0</v>
      </c>
      <c r="R185">
        <f t="shared" si="43"/>
        <v>1</v>
      </c>
      <c r="S185" s="2">
        <f t="shared" ca="1" si="44"/>
        <v>949.2986658105367</v>
      </c>
      <c r="T185" s="2">
        <f t="shared" ca="1" si="45"/>
        <v>996.75216023517805</v>
      </c>
      <c r="V185" t="s">
        <v>92</v>
      </c>
      <c r="W185" t="s">
        <v>144</v>
      </c>
      <c r="X185" t="s">
        <v>19</v>
      </c>
      <c r="Y185" t="s">
        <v>136</v>
      </c>
      <c r="Z185" t="s">
        <v>93</v>
      </c>
      <c r="AA185" t="s">
        <v>133</v>
      </c>
      <c r="AB185" t="s">
        <v>134</v>
      </c>
      <c r="AC185" t="s">
        <v>135</v>
      </c>
      <c r="AD185" t="s">
        <v>86</v>
      </c>
      <c r="AE185" t="s">
        <v>138</v>
      </c>
      <c r="AF185" t="s">
        <v>171</v>
      </c>
      <c r="AG185" t="s">
        <v>158</v>
      </c>
      <c r="AH185" t="s">
        <v>157</v>
      </c>
      <c r="AI185" t="s">
        <v>150</v>
      </c>
      <c r="AJ185" t="s">
        <v>153</v>
      </c>
      <c r="AK185" t="s">
        <v>155</v>
      </c>
      <c r="AL185" t="s">
        <v>156</v>
      </c>
      <c r="AM185" t="s">
        <v>154</v>
      </c>
      <c r="AN185" t="s">
        <v>173</v>
      </c>
      <c r="AO185" t="s">
        <v>137</v>
      </c>
      <c r="AP185" t="s">
        <v>147</v>
      </c>
      <c r="AQ185" t="s">
        <v>149</v>
      </c>
      <c r="AR185" t="s">
        <v>148</v>
      </c>
      <c r="AS185" t="s">
        <v>151</v>
      </c>
      <c r="AT185" t="s">
        <v>163</v>
      </c>
      <c r="AU185" t="s">
        <v>146</v>
      </c>
      <c r="AV185" t="s">
        <v>172</v>
      </c>
      <c r="AW185" t="s">
        <v>143</v>
      </c>
      <c r="AX185" t="s">
        <v>145</v>
      </c>
      <c r="AY185" t="s">
        <v>162</v>
      </c>
      <c r="AZ185" t="s">
        <v>159</v>
      </c>
      <c r="BA185" t="s">
        <v>168</v>
      </c>
      <c r="BB185" t="s">
        <v>175</v>
      </c>
      <c r="BC185" t="s">
        <v>165</v>
      </c>
      <c r="BD185" t="s">
        <v>140</v>
      </c>
      <c r="BE185" t="s">
        <v>141</v>
      </c>
      <c r="BF185" t="s">
        <v>152</v>
      </c>
      <c r="BG185" t="s">
        <v>142</v>
      </c>
      <c r="BH185" t="s">
        <v>177</v>
      </c>
      <c r="BI185" t="s">
        <v>169</v>
      </c>
      <c r="BJ185" t="s">
        <v>178</v>
      </c>
      <c r="BK185" t="s">
        <v>183</v>
      </c>
      <c r="BL185" t="s">
        <v>186</v>
      </c>
      <c r="BM185" t="s">
        <v>179</v>
      </c>
      <c r="BN185" t="s">
        <v>139</v>
      </c>
      <c r="BO185" t="s">
        <v>188</v>
      </c>
      <c r="BP185" t="s">
        <v>164</v>
      </c>
      <c r="BQ185" t="s">
        <v>170</v>
      </c>
      <c r="BR185" t="s">
        <v>160</v>
      </c>
      <c r="BS185" t="s">
        <v>161</v>
      </c>
      <c r="BT185" t="s">
        <v>166</v>
      </c>
      <c r="BU185" t="s">
        <v>167</v>
      </c>
      <c r="BV185" t="s">
        <v>184</v>
      </c>
      <c r="BW185" t="s">
        <v>174</v>
      </c>
      <c r="BX185" t="s">
        <v>181</v>
      </c>
      <c r="BY185" t="s">
        <v>176</v>
      </c>
      <c r="BZ185" t="s">
        <v>185</v>
      </c>
      <c r="CA185" t="s">
        <v>182</v>
      </c>
      <c r="CB185" t="s">
        <v>180</v>
      </c>
      <c r="CC185" t="s">
        <v>187</v>
      </c>
    </row>
    <row r="186" spans="1:81" x14ac:dyDescent="0.25">
      <c r="A186" t="s">
        <v>125</v>
      </c>
      <c r="C186" t="str">
        <f t="shared" si="36"/>
        <v>http://www.aurochs.org/games/cowthello/!</v>
      </c>
      <c r="D186" t="s">
        <v>127</v>
      </c>
      <c r="F186" t="str">
        <f t="shared" si="37"/>
        <v>https://www.onlinespiele-sammlung.de/othello/othello-like-game.php!</v>
      </c>
      <c r="G186">
        <v>52</v>
      </c>
      <c r="H186">
        <v>12</v>
      </c>
      <c r="I186" cm="1">
        <f t="array" aca="1" ref="I186" ca="1">MAX(ROW($C$1:INDIRECT("$C"&amp;(ROW()-1)))*($C186=$C$1:INDIRECT("$C"&amp;(ROW()-1))),ROW($F$1:INDIRECT("$F"&amp;(ROW()-1)))*($C186=$F$1:INDIRECT("$F"&amp;(ROW()-1))))</f>
        <v>137</v>
      </c>
      <c r="J186" cm="1">
        <f t="array" aca="1" ref="J186" ca="1">MAX(ROW($C$1:INDIRECT("$C"&amp;(ROW()-1)))*($F186=$C$1:INDIRECT("$C"&amp;(ROW()-1))),ROW($F$1:INDIRECT("$F"&amp;(ROW()-1)))*($F186=$F$1:INDIRECT("$F"&amp;(ROW()-1))))</f>
        <v>185</v>
      </c>
      <c r="K186" s="2" cm="1">
        <f t="array" aca="1" ref="K186" ca="1">IF($I186&gt;0,IF(INDEX($C:$C,$I186)=$C186,INDEX($S:$S,$I186),INDEX($T:$T,$I186)),1000)</f>
        <v>940.79382677264596</v>
      </c>
      <c r="L186" s="2" cm="1">
        <f t="array" aca="1" ref="L186" ca="1">IF($J186&gt;0,IF(INDEX($C:$C,$J186)=$F186,INDEX($S:$S,$J186),INDEX($T:$T,$J186)),1000)</f>
        <v>996.75216023517805</v>
      </c>
      <c r="M186">
        <f t="shared" ca="1" si="38"/>
        <v>224.89746849566001</v>
      </c>
      <c r="N186">
        <f t="shared" ca="1" si="39"/>
        <v>310.37047479326827</v>
      </c>
      <c r="O186">
        <f t="shared" ca="1" si="40"/>
        <v>0.42015867252163142</v>
      </c>
      <c r="P186">
        <f t="shared" ca="1" si="41"/>
        <v>0.57984132747836847</v>
      </c>
      <c r="Q186">
        <f t="shared" si="42"/>
        <v>1</v>
      </c>
      <c r="R186">
        <f t="shared" si="43"/>
        <v>0</v>
      </c>
      <c r="S186" s="2">
        <f t="shared" ca="1" si="44"/>
        <v>959.34874925195379</v>
      </c>
      <c r="T186" s="2">
        <f t="shared" ca="1" si="45"/>
        <v>978.19723775587022</v>
      </c>
      <c r="V186" t="s">
        <v>93</v>
      </c>
      <c r="W186" t="s">
        <v>136</v>
      </c>
      <c r="X186" t="s">
        <v>146</v>
      </c>
      <c r="Y186" t="s">
        <v>134</v>
      </c>
      <c r="Z186" t="s">
        <v>137</v>
      </c>
      <c r="AA186" t="s">
        <v>135</v>
      </c>
      <c r="AB186" t="s">
        <v>92</v>
      </c>
      <c r="AC186" t="s">
        <v>144</v>
      </c>
      <c r="AD186" t="s">
        <v>163</v>
      </c>
      <c r="AE186" t="s">
        <v>133</v>
      </c>
      <c r="AF186" t="s">
        <v>138</v>
      </c>
      <c r="AG186" t="s">
        <v>166</v>
      </c>
      <c r="AH186" t="s">
        <v>143</v>
      </c>
      <c r="AI186" t="s">
        <v>142</v>
      </c>
      <c r="AJ186" t="s">
        <v>19</v>
      </c>
      <c r="AK186" t="s">
        <v>178</v>
      </c>
      <c r="AL186" t="s">
        <v>164</v>
      </c>
      <c r="AM186" t="s">
        <v>151</v>
      </c>
      <c r="AN186" t="s">
        <v>158</v>
      </c>
      <c r="AO186" t="s">
        <v>172</v>
      </c>
      <c r="AP186" t="s">
        <v>165</v>
      </c>
      <c r="AQ186" t="s">
        <v>140</v>
      </c>
      <c r="AR186" t="s">
        <v>169</v>
      </c>
      <c r="AS186" t="s">
        <v>170</v>
      </c>
      <c r="AT186" t="s">
        <v>141</v>
      </c>
      <c r="AU186" t="s">
        <v>188</v>
      </c>
      <c r="AV186" t="s">
        <v>167</v>
      </c>
      <c r="AW186" t="s">
        <v>157</v>
      </c>
      <c r="AX186" t="s">
        <v>148</v>
      </c>
      <c r="AY186" t="s">
        <v>179</v>
      </c>
      <c r="AZ186" t="s">
        <v>173</v>
      </c>
      <c r="BA186" t="s">
        <v>154</v>
      </c>
      <c r="BB186" t="s">
        <v>155</v>
      </c>
      <c r="BC186" t="s">
        <v>180</v>
      </c>
      <c r="BD186" t="s">
        <v>181</v>
      </c>
      <c r="BE186" t="s">
        <v>174</v>
      </c>
      <c r="BF186" t="s">
        <v>86</v>
      </c>
      <c r="BG186" t="s">
        <v>156</v>
      </c>
      <c r="BH186" t="s">
        <v>183</v>
      </c>
      <c r="BI186" t="s">
        <v>175</v>
      </c>
      <c r="BJ186" t="s">
        <v>162</v>
      </c>
      <c r="BK186" t="s">
        <v>153</v>
      </c>
      <c r="BL186" t="s">
        <v>152</v>
      </c>
      <c r="BM186" t="s">
        <v>139</v>
      </c>
      <c r="BN186" t="s">
        <v>182</v>
      </c>
      <c r="BO186" t="s">
        <v>147</v>
      </c>
      <c r="BP186" t="s">
        <v>149</v>
      </c>
      <c r="BQ186" t="s">
        <v>176</v>
      </c>
      <c r="BR186" t="s">
        <v>186</v>
      </c>
      <c r="BS186" t="s">
        <v>177</v>
      </c>
      <c r="BT186" t="s">
        <v>159</v>
      </c>
      <c r="BU186" t="s">
        <v>145</v>
      </c>
      <c r="BV186" t="s">
        <v>171</v>
      </c>
      <c r="BW186" t="s">
        <v>160</v>
      </c>
      <c r="BX186" t="s">
        <v>161</v>
      </c>
      <c r="BY186" t="s">
        <v>168</v>
      </c>
      <c r="BZ186" t="s">
        <v>150</v>
      </c>
      <c r="CA186" t="s">
        <v>184</v>
      </c>
      <c r="CB186" t="s">
        <v>185</v>
      </c>
      <c r="CC186" t="s">
        <v>187</v>
      </c>
    </row>
    <row r="187" spans="1:81" x14ac:dyDescent="0.25">
      <c r="A187" t="s">
        <v>125</v>
      </c>
      <c r="C187" t="str">
        <f t="shared" si="36"/>
        <v>http://www.aurochs.org/games/cowthello/!</v>
      </c>
      <c r="D187" t="s">
        <v>127</v>
      </c>
      <c r="F187" t="str">
        <f t="shared" si="37"/>
        <v>https://www.onlinespiele-sammlung.de/othello/othello-like-game.php!</v>
      </c>
      <c r="G187">
        <v>4</v>
      </c>
      <c r="H187">
        <v>60</v>
      </c>
      <c r="I187" cm="1">
        <f t="array" aca="1" ref="I187" ca="1">MAX(ROW($C$1:INDIRECT("$C"&amp;(ROW()-1)))*($C187=$C$1:INDIRECT("$C"&amp;(ROW()-1))),ROW($F$1:INDIRECT("$F"&amp;(ROW()-1)))*($C187=$F$1:INDIRECT("$F"&amp;(ROW()-1))))</f>
        <v>186</v>
      </c>
      <c r="J187" cm="1">
        <f t="array" aca="1" ref="J187" ca="1">MAX(ROW($C$1:INDIRECT("$C"&amp;(ROW()-1)))*($F187=$C$1:INDIRECT("$C"&amp;(ROW()-1))),ROW($F$1:INDIRECT("$F"&amp;(ROW()-1)))*($F187=$F$1:INDIRECT("$F"&amp;(ROW()-1))))</f>
        <v>186</v>
      </c>
      <c r="K187" s="2" cm="1">
        <f t="array" aca="1" ref="K187" ca="1">IF($I187&gt;0,IF(INDEX($C:$C,$I187)=$C187,INDEX($S:$S,$I187),INDEX($T:$T,$I187)),1000)</f>
        <v>959.34874925195379</v>
      </c>
      <c r="L187" s="2" cm="1">
        <f t="array" aca="1" ref="L187" ca="1">IF($J187&gt;0,IF(INDEX($C:$C,$J187)=$F187,INDEX($S:$S,$J187),INDEX($T:$T,$J187)),1000)</f>
        <v>978.19723775587022</v>
      </c>
      <c r="M187">
        <f t="shared" ca="1" si="38"/>
        <v>250.24872481176877</v>
      </c>
      <c r="N187">
        <f t="shared" ca="1" si="39"/>
        <v>278.928630422813</v>
      </c>
      <c r="O187">
        <f t="shared" ca="1" si="40"/>
        <v>0.47290142394856388</v>
      </c>
      <c r="P187">
        <f t="shared" ca="1" si="41"/>
        <v>0.52709857605143606</v>
      </c>
      <c r="Q187">
        <f t="shared" si="42"/>
        <v>0</v>
      </c>
      <c r="R187">
        <f t="shared" si="43"/>
        <v>1</v>
      </c>
      <c r="S187" s="2">
        <f t="shared" ca="1" si="44"/>
        <v>944.21590368559976</v>
      </c>
      <c r="T187" s="2">
        <f t="shared" ca="1" si="45"/>
        <v>993.33008332222425</v>
      </c>
      <c r="V187" t="s">
        <v>93</v>
      </c>
      <c r="W187" t="s">
        <v>144</v>
      </c>
      <c r="X187" t="s">
        <v>164</v>
      </c>
      <c r="Y187" t="s">
        <v>136</v>
      </c>
      <c r="Z187" t="s">
        <v>138</v>
      </c>
      <c r="AA187" t="s">
        <v>137</v>
      </c>
      <c r="AB187" t="s">
        <v>147</v>
      </c>
      <c r="AC187" t="s">
        <v>86</v>
      </c>
      <c r="AD187" t="s">
        <v>135</v>
      </c>
      <c r="AE187" t="s">
        <v>148</v>
      </c>
      <c r="AF187" t="s">
        <v>134</v>
      </c>
      <c r="AG187" t="s">
        <v>169</v>
      </c>
      <c r="AH187" t="s">
        <v>146</v>
      </c>
      <c r="AI187" t="s">
        <v>19</v>
      </c>
      <c r="AJ187" t="s">
        <v>133</v>
      </c>
      <c r="AK187" t="s">
        <v>145</v>
      </c>
      <c r="AL187" t="s">
        <v>165</v>
      </c>
      <c r="AM187" t="s">
        <v>180</v>
      </c>
      <c r="AN187" t="s">
        <v>141</v>
      </c>
      <c r="AO187" t="s">
        <v>140</v>
      </c>
      <c r="AP187" t="s">
        <v>92</v>
      </c>
      <c r="AQ187" t="s">
        <v>175</v>
      </c>
      <c r="AR187" t="s">
        <v>168</v>
      </c>
      <c r="AS187" t="s">
        <v>155</v>
      </c>
      <c r="AT187" t="s">
        <v>163</v>
      </c>
      <c r="AU187" t="s">
        <v>142</v>
      </c>
      <c r="AV187" t="s">
        <v>172</v>
      </c>
      <c r="AW187" t="s">
        <v>173</v>
      </c>
      <c r="AX187" t="s">
        <v>143</v>
      </c>
      <c r="AY187" t="s">
        <v>166</v>
      </c>
      <c r="AZ187" t="s">
        <v>162</v>
      </c>
      <c r="BA187" t="s">
        <v>150</v>
      </c>
      <c r="BB187" t="s">
        <v>149</v>
      </c>
      <c r="BC187" t="s">
        <v>176</v>
      </c>
      <c r="BD187" t="s">
        <v>156</v>
      </c>
      <c r="BE187" t="s">
        <v>183</v>
      </c>
      <c r="BF187" t="s">
        <v>151</v>
      </c>
      <c r="BG187" t="s">
        <v>160</v>
      </c>
      <c r="BH187" t="s">
        <v>152</v>
      </c>
      <c r="BI187" t="s">
        <v>177</v>
      </c>
      <c r="BJ187" t="s">
        <v>153</v>
      </c>
      <c r="BK187" t="s">
        <v>154</v>
      </c>
      <c r="BL187" t="s">
        <v>171</v>
      </c>
      <c r="BM187" t="s">
        <v>157</v>
      </c>
      <c r="BN187" t="s">
        <v>158</v>
      </c>
      <c r="BO187" t="s">
        <v>188</v>
      </c>
      <c r="BP187" t="s">
        <v>178</v>
      </c>
      <c r="BQ187" t="s">
        <v>159</v>
      </c>
      <c r="BR187" t="s">
        <v>184</v>
      </c>
      <c r="BS187" t="s">
        <v>186</v>
      </c>
      <c r="BT187" t="s">
        <v>170</v>
      </c>
      <c r="BU187" t="s">
        <v>167</v>
      </c>
      <c r="BV187" t="s">
        <v>185</v>
      </c>
      <c r="BW187" t="s">
        <v>161</v>
      </c>
      <c r="BX187" t="s">
        <v>174</v>
      </c>
      <c r="BY187" t="s">
        <v>181</v>
      </c>
      <c r="BZ187" t="s">
        <v>139</v>
      </c>
      <c r="CA187" t="s">
        <v>179</v>
      </c>
      <c r="CB187" t="s">
        <v>187</v>
      </c>
      <c r="CC187" t="s">
        <v>182</v>
      </c>
    </row>
    <row r="188" spans="1:81" x14ac:dyDescent="0.25">
      <c r="A188" t="s">
        <v>125</v>
      </c>
      <c r="C188" t="str">
        <f t="shared" si="36"/>
        <v>http://www.aurochs.org/games/cowthello/!</v>
      </c>
      <c r="D188" t="s">
        <v>122</v>
      </c>
      <c r="E188" t="s">
        <v>123</v>
      </c>
      <c r="F188" t="str">
        <f t="shared" si="37"/>
        <v>https://www.onlinespiele-sammlung.de/othello/othello-reversi-games/norvig/!Difficult</v>
      </c>
      <c r="G188">
        <v>23</v>
      </c>
      <c r="H188">
        <v>41</v>
      </c>
      <c r="I188" cm="1">
        <f t="array" aca="1" ref="I188" ca="1">MAX(ROW($C$1:INDIRECT("$C"&amp;(ROW()-1)))*($C188=$C$1:INDIRECT("$C"&amp;(ROW()-1))),ROW($F$1:INDIRECT("$F"&amp;(ROW()-1)))*($C188=$F$1:INDIRECT("$F"&amp;(ROW()-1))))</f>
        <v>187</v>
      </c>
      <c r="J188" cm="1">
        <f t="array" aca="1" ref="J188" ca="1">MAX(ROW($C$1:INDIRECT("$C"&amp;(ROW()-1)))*($F188=$C$1:INDIRECT("$C"&amp;(ROW()-1))),ROW($F$1:INDIRECT("$F"&amp;(ROW()-1)))*($F188=$F$1:INDIRECT("$F"&amp;(ROW()-1))))</f>
        <v>183</v>
      </c>
      <c r="K188" s="2" cm="1">
        <f t="array" aca="1" ref="K188" ca="1">IF($I188&gt;0,IF(INDEX($C:$C,$I188)=$C188,INDEX($S:$S,$I188),INDEX($T:$T,$I188)),1000)</f>
        <v>944.21590368559976</v>
      </c>
      <c r="L188" s="2" cm="1">
        <f t="array" aca="1" ref="L188" ca="1">IF($J188&gt;0,IF(INDEX($C:$C,$J188)=$F188,INDEX($S:$S,$J188),INDEX($T:$T,$J188)),1000)</f>
        <v>1070.448086674385</v>
      </c>
      <c r="M188">
        <f t="shared" ca="1" si="38"/>
        <v>229.37166082367207</v>
      </c>
      <c r="N188">
        <f t="shared" ca="1" si="39"/>
        <v>474.37327795128823</v>
      </c>
      <c r="O188">
        <f t="shared" ca="1" si="40"/>
        <v>0.32593010362951869</v>
      </c>
      <c r="P188">
        <f t="shared" ca="1" si="41"/>
        <v>0.67406989637048143</v>
      </c>
      <c r="Q188">
        <f t="shared" si="42"/>
        <v>0</v>
      </c>
      <c r="R188">
        <f t="shared" si="43"/>
        <v>1</v>
      </c>
      <c r="S188" s="2">
        <f t="shared" ca="1" si="44"/>
        <v>933.78614036945521</v>
      </c>
      <c r="T188" s="2">
        <f t="shared" ca="1" si="45"/>
        <v>1080.8778499905295</v>
      </c>
    </row>
    <row r="189" spans="1:81" x14ac:dyDescent="0.25">
      <c r="A189" t="s">
        <v>125</v>
      </c>
      <c r="C189" t="str">
        <f t="shared" si="36"/>
        <v>http://www.aurochs.org/games/cowthello/!</v>
      </c>
      <c r="D189" t="s">
        <v>122</v>
      </c>
      <c r="E189" t="s">
        <v>123</v>
      </c>
      <c r="F189" t="str">
        <f t="shared" si="37"/>
        <v>https://www.onlinespiele-sammlung.de/othello/othello-reversi-games/norvig/!Difficult</v>
      </c>
      <c r="G189">
        <v>23</v>
      </c>
      <c r="H189">
        <v>41</v>
      </c>
      <c r="I189" cm="1">
        <f t="array" aca="1" ref="I189" ca="1">MAX(ROW($C$1:INDIRECT("$C"&amp;(ROW()-1)))*($C189=$C$1:INDIRECT("$C"&amp;(ROW()-1))),ROW($F$1:INDIRECT("$F"&amp;(ROW()-1)))*($C189=$F$1:INDIRECT("$F"&amp;(ROW()-1))))</f>
        <v>188</v>
      </c>
      <c r="J189" cm="1">
        <f t="array" aca="1" ref="J189" ca="1">MAX(ROW($C$1:INDIRECT("$C"&amp;(ROW()-1)))*($F189=$C$1:INDIRECT("$C"&amp;(ROW()-1))),ROW($F$1:INDIRECT("$F"&amp;(ROW()-1)))*($F189=$F$1:INDIRECT("$F"&amp;(ROW()-1))))</f>
        <v>188</v>
      </c>
      <c r="K189" s="2" cm="1">
        <f t="array" aca="1" ref="K189" ca="1">IF($I189&gt;0,IF(INDEX($C:$C,$I189)=$C189,INDEX($S:$S,$I189),INDEX($T:$T,$I189)),1000)</f>
        <v>933.78614036945521</v>
      </c>
      <c r="L189" s="2" cm="1">
        <f t="array" aca="1" ref="L189" ca="1">IF($J189&gt;0,IF(INDEX($C:$C,$J189)=$F189,INDEX($S:$S,$J189),INDEX($T:$T,$J189)),1000)</f>
        <v>1080.8778499905295</v>
      </c>
      <c r="M189">
        <f t="shared" ca="1" si="38"/>
        <v>216.00576932121038</v>
      </c>
      <c r="N189">
        <f t="shared" ca="1" si="39"/>
        <v>503.72629840388288</v>
      </c>
      <c r="O189">
        <f t="shared" ca="1" si="40"/>
        <v>0.30011969593623183</v>
      </c>
      <c r="P189">
        <f t="shared" ca="1" si="41"/>
        <v>0.69988030406376822</v>
      </c>
      <c r="Q189">
        <f t="shared" si="42"/>
        <v>0</v>
      </c>
      <c r="R189">
        <f t="shared" si="43"/>
        <v>1</v>
      </c>
      <c r="S189" s="2">
        <f t="shared" ca="1" si="44"/>
        <v>924.18231009949579</v>
      </c>
      <c r="T189" s="2">
        <f t="shared" ca="1" si="45"/>
        <v>1090.4816802604889</v>
      </c>
    </row>
    <row r="190" spans="1:81" x14ac:dyDescent="0.25">
      <c r="A190" t="s">
        <v>126</v>
      </c>
      <c r="C190" t="str">
        <f t="shared" si="36"/>
        <v>http://www.js-games.de/ger/games/othello/lx/play!</v>
      </c>
      <c r="D190" t="s">
        <v>122</v>
      </c>
      <c r="E190" t="s">
        <v>123</v>
      </c>
      <c r="F190" t="str">
        <f t="shared" si="37"/>
        <v>https://www.onlinespiele-sammlung.de/othello/othello-reversi-games/norvig/!Difficult</v>
      </c>
      <c r="G190">
        <v>17</v>
      </c>
      <c r="H190">
        <v>46</v>
      </c>
      <c r="I190" cm="1">
        <f t="array" aca="1" ref="I190" ca="1">MAX(ROW($C$1:INDIRECT("$C"&amp;(ROW()-1)))*($C190=$C$1:INDIRECT("$C"&amp;(ROW()-1))),ROW($F$1:INDIRECT("$F"&amp;(ROW()-1)))*($C190=$F$1:INDIRECT("$F"&amp;(ROW()-1))))</f>
        <v>141</v>
      </c>
      <c r="J190" cm="1">
        <f t="array" aca="1" ref="J190" ca="1">MAX(ROW($C$1:INDIRECT("$C"&amp;(ROW()-1)))*($F190=$C$1:INDIRECT("$C"&amp;(ROW()-1))),ROW($F$1:INDIRECT("$F"&amp;(ROW()-1)))*($F190=$F$1:INDIRECT("$F"&amp;(ROW()-1))))</f>
        <v>189</v>
      </c>
      <c r="K190" s="2" cm="1">
        <f t="array" aca="1" ref="K190" ca="1">IF($I190&gt;0,IF(INDEX($C:$C,$I190)=$C190,INDEX($S:$S,$I190),INDEX($T:$T,$I190)),1000)</f>
        <v>940.78065156392518</v>
      </c>
      <c r="L190" s="2" cm="1">
        <f t="array" aca="1" ref="L190" ca="1">IF($J190&gt;0,IF(INDEX($C:$C,$J190)=$F190,INDEX($S:$S,$J190),INDEX($T:$T,$J190)),1000)</f>
        <v>1090.4816802604889</v>
      </c>
      <c r="M190">
        <f t="shared" ca="1" si="38"/>
        <v>224.88041233416683</v>
      </c>
      <c r="N190">
        <f t="shared" ca="1" si="39"/>
        <v>532.35850974485663</v>
      </c>
      <c r="O190">
        <f t="shared" ca="1" si="40"/>
        <v>0.2969741857916528</v>
      </c>
      <c r="P190">
        <f t="shared" ca="1" si="41"/>
        <v>0.7030258142083472</v>
      </c>
      <c r="Q190">
        <f t="shared" si="42"/>
        <v>0</v>
      </c>
      <c r="R190">
        <f t="shared" si="43"/>
        <v>1</v>
      </c>
      <c r="S190" s="2">
        <f t="shared" ca="1" si="44"/>
        <v>931.27747761859223</v>
      </c>
      <c r="T190" s="2">
        <f t="shared" ca="1" si="45"/>
        <v>1099.9848542058219</v>
      </c>
    </row>
    <row r="191" spans="1:81" x14ac:dyDescent="0.25">
      <c r="A191" t="s">
        <v>126</v>
      </c>
      <c r="C191" t="str">
        <f t="shared" si="36"/>
        <v>http://www.js-games.de/ger/games/othello/lx/play!</v>
      </c>
      <c r="D191" t="s">
        <v>122</v>
      </c>
      <c r="E191" t="s">
        <v>123</v>
      </c>
      <c r="F191" t="str">
        <f t="shared" si="37"/>
        <v>https://www.onlinespiele-sammlung.de/othello/othello-reversi-games/norvig/!Difficult</v>
      </c>
      <c r="G191">
        <v>26</v>
      </c>
      <c r="H191">
        <v>37</v>
      </c>
      <c r="I191" cm="1">
        <f t="array" aca="1" ref="I191" ca="1">MAX(ROW($C$1:INDIRECT("$C"&amp;(ROW()-1)))*($C191=$C$1:INDIRECT("$C"&amp;(ROW()-1))),ROW($F$1:INDIRECT("$F"&amp;(ROW()-1)))*($C191=$F$1:INDIRECT("$F"&amp;(ROW()-1))))</f>
        <v>190</v>
      </c>
      <c r="J191" cm="1">
        <f t="array" aca="1" ref="J191" ca="1">MAX(ROW($C$1:INDIRECT("$C"&amp;(ROW()-1)))*($F191=$C$1:INDIRECT("$C"&amp;(ROW()-1))),ROW($F$1:INDIRECT("$F"&amp;(ROW()-1)))*($F191=$F$1:INDIRECT("$F"&amp;(ROW()-1))))</f>
        <v>190</v>
      </c>
      <c r="K191" s="2" cm="1">
        <f t="array" aca="1" ref="K191" ca="1">IF($I191&gt;0,IF(INDEX($C:$C,$I191)=$C191,INDEX($S:$S,$I191),INDEX($T:$T,$I191)),1000)</f>
        <v>931.27747761859223</v>
      </c>
      <c r="L191" s="2" cm="1">
        <f t="array" aca="1" ref="L191" ca="1">IF($J191&gt;0,IF(INDEX($C:$C,$J191)=$F191,INDEX($S:$S,$J191),INDEX($T:$T,$J191)),1000)</f>
        <v>1099.9848542058219</v>
      </c>
      <c r="M191">
        <f t="shared" ca="1" si="38"/>
        <v>212.90884013530368</v>
      </c>
      <c r="N191">
        <f t="shared" ca="1" si="39"/>
        <v>562.29229892448723</v>
      </c>
      <c r="O191">
        <f t="shared" ca="1" si="40"/>
        <v>0.27464980300923181</v>
      </c>
      <c r="P191">
        <f t="shared" ca="1" si="41"/>
        <v>0.72535019699076819</v>
      </c>
      <c r="Q191">
        <f t="shared" si="42"/>
        <v>0</v>
      </c>
      <c r="R191">
        <f t="shared" si="43"/>
        <v>1</v>
      </c>
      <c r="S191" s="2">
        <f t="shared" ca="1" si="44"/>
        <v>922.48868392229679</v>
      </c>
      <c r="T191" s="2">
        <f t="shared" ca="1" si="45"/>
        <v>1108.7736479021173</v>
      </c>
    </row>
    <row r="192" spans="1:81" x14ac:dyDescent="0.25">
      <c r="A192" t="s">
        <v>124</v>
      </c>
      <c r="B192">
        <v>3</v>
      </c>
      <c r="C192" t="str">
        <f t="shared" si="36"/>
        <v>https://www.lutanho.net/play/reversi.html!3</v>
      </c>
      <c r="D192" t="s">
        <v>122</v>
      </c>
      <c r="E192" t="s">
        <v>123</v>
      </c>
      <c r="F192" t="str">
        <f t="shared" si="37"/>
        <v>https://www.onlinespiele-sammlung.de/othello/othello-reversi-games/norvig/!Difficult</v>
      </c>
      <c r="G192">
        <v>17</v>
      </c>
      <c r="H192">
        <v>47</v>
      </c>
      <c r="I192" cm="1">
        <f t="array" aca="1" ref="I192" ca="1">MAX(ROW($C$1:INDIRECT("$C"&amp;(ROW()-1)))*($C192=$C$1:INDIRECT("$C"&amp;(ROW()-1))),ROW($F$1:INDIRECT("$F"&amp;(ROW()-1)))*($C192=$F$1:INDIRECT("$F"&amp;(ROW()-1))))</f>
        <v>171</v>
      </c>
      <c r="J192" cm="1">
        <f t="array" aca="1" ref="J192" ca="1">MAX(ROW($C$1:INDIRECT("$C"&amp;(ROW()-1)))*($F192=$C$1:INDIRECT("$C"&amp;(ROW()-1))),ROW($F$1:INDIRECT("$F"&amp;(ROW()-1)))*($F192=$F$1:INDIRECT("$F"&amp;(ROW()-1))))</f>
        <v>191</v>
      </c>
      <c r="K192" s="2" cm="1">
        <f t="array" aca="1" ref="K192" ca="1">IF($I192&gt;0,IF(INDEX($C:$C,$I192)=$C192,INDEX($S:$S,$I192),INDEX($T:$T,$I192)),1000)</f>
        <v>1070.3710743650736</v>
      </c>
      <c r="L192" s="2" cm="1">
        <f t="array" aca="1" ref="L192" ca="1">IF($J192&gt;0,IF(INDEX($C:$C,$J192)=$F192,INDEX($S:$S,$J192),INDEX($T:$T,$J192)),1000)</f>
        <v>1108.7736479021173</v>
      </c>
      <c r="M192">
        <f t="shared" ca="1" si="38"/>
        <v>474.16302611443166</v>
      </c>
      <c r="N192">
        <f t="shared" ca="1" si="39"/>
        <v>591.47190411661188</v>
      </c>
      <c r="O192">
        <f t="shared" ca="1" si="40"/>
        <v>0.44495822411867342</v>
      </c>
      <c r="P192">
        <f t="shared" ca="1" si="41"/>
        <v>0.55504177588132642</v>
      </c>
      <c r="Q192">
        <f t="shared" si="42"/>
        <v>0</v>
      </c>
      <c r="R192">
        <f t="shared" si="43"/>
        <v>1</v>
      </c>
      <c r="S192" s="2">
        <f t="shared" ca="1" si="44"/>
        <v>1056.1324111932761</v>
      </c>
      <c r="T192" s="2">
        <f t="shared" ca="1" si="45"/>
        <v>1123.0123110739148</v>
      </c>
    </row>
    <row r="193" spans="1:81" x14ac:dyDescent="0.25">
      <c r="A193" t="s">
        <v>124</v>
      </c>
      <c r="B193">
        <v>3</v>
      </c>
      <c r="C193" t="str">
        <f t="shared" si="36"/>
        <v>https://www.lutanho.net/play/reversi.html!3</v>
      </c>
      <c r="D193" t="s">
        <v>122</v>
      </c>
      <c r="E193" t="s">
        <v>123</v>
      </c>
      <c r="F193" t="str">
        <f t="shared" si="37"/>
        <v>https://www.onlinespiele-sammlung.de/othello/othello-reversi-games/norvig/!Difficult</v>
      </c>
      <c r="G193">
        <v>31</v>
      </c>
      <c r="H193">
        <v>33</v>
      </c>
      <c r="I193" cm="1">
        <f t="array" aca="1" ref="I193" ca="1">MAX(ROW($C$1:INDIRECT("$C"&amp;(ROW()-1)))*($C193=$C$1:INDIRECT("$C"&amp;(ROW()-1))),ROW($F$1:INDIRECT("$F"&amp;(ROW()-1)))*($C193=$F$1:INDIRECT("$F"&amp;(ROW()-1))))</f>
        <v>192</v>
      </c>
      <c r="J193" cm="1">
        <f t="array" aca="1" ref="J193" ca="1">MAX(ROW($C$1:INDIRECT("$C"&amp;(ROW()-1)))*($F193=$C$1:INDIRECT("$C"&amp;(ROW()-1))),ROW($F$1:INDIRECT("$F"&amp;(ROW()-1)))*($F193=$F$1:INDIRECT("$F"&amp;(ROW()-1))))</f>
        <v>192</v>
      </c>
      <c r="K193" s="2" cm="1">
        <f t="array" aca="1" ref="K193" ca="1">IF($I193&gt;0,IF(INDEX($C:$C,$I193)=$C193,INDEX($S:$S,$I193),INDEX($T:$T,$I193)),1000)</f>
        <v>1056.1324111932761</v>
      </c>
      <c r="L193" s="2" cm="1">
        <f t="array" aca="1" ref="L193" ca="1">IF($J193&gt;0,IF(INDEX($C:$C,$J193)=$F193,INDEX($S:$S,$J193),INDEX($T:$T,$J193)),1000)</f>
        <v>1123.0123110739148</v>
      </c>
      <c r="M193">
        <f t="shared" ca="1" si="38"/>
        <v>436.8486802168253</v>
      </c>
      <c r="N193">
        <f t="shared" ca="1" si="39"/>
        <v>641.99371685957055</v>
      </c>
      <c r="O193">
        <f t="shared" ca="1" si="40"/>
        <v>0.40492353785934021</v>
      </c>
      <c r="P193">
        <f t="shared" ca="1" si="41"/>
        <v>0.59507646214065979</v>
      </c>
      <c r="Q193">
        <f t="shared" si="42"/>
        <v>0</v>
      </c>
      <c r="R193">
        <f t="shared" si="43"/>
        <v>1</v>
      </c>
      <c r="S193" s="2">
        <f t="shared" ca="1" si="44"/>
        <v>1043.1748579817772</v>
      </c>
      <c r="T193" s="2">
        <f t="shared" ca="1" si="45"/>
        <v>1135.9698642854137</v>
      </c>
      <c r="V193" t="s">
        <v>19</v>
      </c>
      <c r="W193" t="s">
        <v>133</v>
      </c>
      <c r="X193" t="s">
        <v>137</v>
      </c>
      <c r="Y193" t="s">
        <v>138</v>
      </c>
      <c r="Z193" t="s">
        <v>175</v>
      </c>
      <c r="AA193" t="s">
        <v>135</v>
      </c>
      <c r="AB193" t="s">
        <v>144</v>
      </c>
      <c r="AC193" t="s">
        <v>93</v>
      </c>
      <c r="AD193" t="s">
        <v>134</v>
      </c>
      <c r="AE193" t="s">
        <v>179</v>
      </c>
      <c r="AF193" t="s">
        <v>172</v>
      </c>
      <c r="AG193" t="s">
        <v>174</v>
      </c>
      <c r="AH193" t="s">
        <v>173</v>
      </c>
      <c r="AI193" t="s">
        <v>162</v>
      </c>
      <c r="AJ193" t="s">
        <v>181</v>
      </c>
      <c r="AK193" t="s">
        <v>154</v>
      </c>
      <c r="AL193" t="s">
        <v>86</v>
      </c>
      <c r="AM193" t="s">
        <v>165</v>
      </c>
      <c r="AN193" t="s">
        <v>155</v>
      </c>
      <c r="AO193" t="s">
        <v>153</v>
      </c>
      <c r="AP193" t="s">
        <v>136</v>
      </c>
      <c r="AQ193" t="s">
        <v>156</v>
      </c>
      <c r="AR193" t="s">
        <v>141</v>
      </c>
      <c r="AS193" t="s">
        <v>140</v>
      </c>
      <c r="AT193" t="s">
        <v>183</v>
      </c>
      <c r="AU193" t="s">
        <v>92</v>
      </c>
      <c r="AV193" t="s">
        <v>146</v>
      </c>
      <c r="AW193" t="s">
        <v>180</v>
      </c>
      <c r="AX193" t="s">
        <v>142</v>
      </c>
      <c r="AY193" t="s">
        <v>147</v>
      </c>
      <c r="AZ193" t="s">
        <v>148</v>
      </c>
      <c r="BA193" t="s">
        <v>149</v>
      </c>
      <c r="BB193" t="s">
        <v>160</v>
      </c>
      <c r="BC193" t="s">
        <v>178</v>
      </c>
      <c r="BD193" t="s">
        <v>158</v>
      </c>
      <c r="BE193" t="s">
        <v>188</v>
      </c>
      <c r="BF193" t="s">
        <v>161</v>
      </c>
      <c r="BG193" t="s">
        <v>164</v>
      </c>
      <c r="BH193" t="s">
        <v>168</v>
      </c>
      <c r="BI193" t="s">
        <v>171</v>
      </c>
      <c r="BJ193" t="s">
        <v>159</v>
      </c>
      <c r="BK193" t="s">
        <v>145</v>
      </c>
      <c r="BL193" t="s">
        <v>151</v>
      </c>
      <c r="BM193" t="s">
        <v>177</v>
      </c>
      <c r="BN193" t="s">
        <v>157</v>
      </c>
      <c r="BO193" t="s">
        <v>150</v>
      </c>
      <c r="BP193" t="s">
        <v>176</v>
      </c>
      <c r="BQ193" t="s">
        <v>139</v>
      </c>
      <c r="BR193" t="s">
        <v>182</v>
      </c>
      <c r="BS193" t="s">
        <v>185</v>
      </c>
      <c r="BT193" t="s">
        <v>169</v>
      </c>
      <c r="BU193" t="s">
        <v>170</v>
      </c>
      <c r="BV193" t="s">
        <v>167</v>
      </c>
      <c r="BW193" t="s">
        <v>163</v>
      </c>
      <c r="BX193" t="s">
        <v>152</v>
      </c>
      <c r="BY193" t="s">
        <v>187</v>
      </c>
      <c r="BZ193" t="s">
        <v>184</v>
      </c>
      <c r="CA193" t="s">
        <v>186</v>
      </c>
      <c r="CB193" t="s">
        <v>143</v>
      </c>
      <c r="CC193" t="s">
        <v>166</v>
      </c>
    </row>
    <row r="194" spans="1:81" x14ac:dyDescent="0.25">
      <c r="A194" t="s">
        <v>124</v>
      </c>
      <c r="B194">
        <v>3</v>
      </c>
      <c r="C194" t="str">
        <f t="shared" si="36"/>
        <v>https://www.lutanho.net/play/reversi.html!3</v>
      </c>
      <c r="D194" t="s">
        <v>127</v>
      </c>
      <c r="F194" t="str">
        <f t="shared" si="37"/>
        <v>https://www.onlinespiele-sammlung.de/othello/othello-like-game.php!</v>
      </c>
      <c r="G194">
        <v>46</v>
      </c>
      <c r="H194">
        <v>18</v>
      </c>
      <c r="I194" cm="1">
        <f t="array" aca="1" ref="I194" ca="1">MAX(ROW($C$1:INDIRECT("$C"&amp;(ROW()-1)))*($C194=$C$1:INDIRECT("$C"&amp;(ROW()-1))),ROW($F$1:INDIRECT("$F"&amp;(ROW()-1)))*($C194=$F$1:INDIRECT("$F"&amp;(ROW()-1))))</f>
        <v>193</v>
      </c>
      <c r="J194" cm="1">
        <f t="array" aca="1" ref="J194" ca="1">MAX(ROW($C$1:INDIRECT("$C"&amp;(ROW()-1)))*($F194=$C$1:INDIRECT("$C"&amp;(ROW()-1))),ROW($F$1:INDIRECT("$F"&amp;(ROW()-1)))*($F194=$F$1:INDIRECT("$F"&amp;(ROW()-1))))</f>
        <v>187</v>
      </c>
      <c r="K194" s="2" cm="1">
        <f t="array" aca="1" ref="K194" ca="1">IF($I194&gt;0,IF(INDEX($C:$C,$I194)=$C194,INDEX($S:$S,$I194),INDEX($T:$T,$I194)),1000)</f>
        <v>1043.1748579817772</v>
      </c>
      <c r="L194" s="2" cm="1">
        <f t="array" aca="1" ref="L194" ca="1">IF($J194&gt;0,IF(INDEX($C:$C,$J194)=$F194,INDEX($S:$S,$J194),INDEX($T:$T,$J194)),1000)</f>
        <v>993.33008332222425</v>
      </c>
      <c r="M194">
        <f t="shared" ca="1" si="38"/>
        <v>405.44985081347801</v>
      </c>
      <c r="N194">
        <f t="shared" ca="1" si="39"/>
        <v>304.31629533546209</v>
      </c>
      <c r="O194">
        <f t="shared" ca="1" si="40"/>
        <v>0.5712442795607735</v>
      </c>
      <c r="P194">
        <f t="shared" ca="1" si="41"/>
        <v>0.42875572043922638</v>
      </c>
      <c r="Q194">
        <f t="shared" si="42"/>
        <v>1</v>
      </c>
      <c r="R194">
        <f t="shared" si="43"/>
        <v>0</v>
      </c>
      <c r="S194" s="2">
        <f t="shared" ca="1" si="44"/>
        <v>1056.8950410358325</v>
      </c>
      <c r="T194" s="2">
        <f t="shared" ca="1" si="45"/>
        <v>979.60990026816899</v>
      </c>
      <c r="V194" t="s">
        <v>86</v>
      </c>
      <c r="W194" t="s">
        <v>138</v>
      </c>
      <c r="X194" t="s">
        <v>168</v>
      </c>
      <c r="Y194" t="s">
        <v>134</v>
      </c>
      <c r="Z194" t="s">
        <v>137</v>
      </c>
      <c r="AA194" t="s">
        <v>135</v>
      </c>
      <c r="AB194" t="s">
        <v>146</v>
      </c>
      <c r="AC194" t="s">
        <v>136</v>
      </c>
      <c r="AD194" t="s">
        <v>93</v>
      </c>
      <c r="AE194" t="s">
        <v>144</v>
      </c>
      <c r="AF194" t="s">
        <v>164</v>
      </c>
      <c r="AG194" t="s">
        <v>133</v>
      </c>
      <c r="AH194" t="s">
        <v>19</v>
      </c>
      <c r="AI194" t="s">
        <v>153</v>
      </c>
      <c r="AJ194" t="s">
        <v>92</v>
      </c>
      <c r="AK194" t="s">
        <v>183</v>
      </c>
      <c r="AL194" t="s">
        <v>155</v>
      </c>
      <c r="AM194" t="s">
        <v>159</v>
      </c>
      <c r="AN194" t="s">
        <v>175</v>
      </c>
      <c r="AO194" t="s">
        <v>156</v>
      </c>
      <c r="AP194" t="s">
        <v>186</v>
      </c>
      <c r="AQ194" t="s">
        <v>154</v>
      </c>
      <c r="AR194" t="s">
        <v>149</v>
      </c>
      <c r="AS194" t="s">
        <v>147</v>
      </c>
      <c r="AT194" t="s">
        <v>148</v>
      </c>
      <c r="AU194" t="s">
        <v>145</v>
      </c>
      <c r="AV194" t="s">
        <v>162</v>
      </c>
      <c r="AW194" t="s">
        <v>157</v>
      </c>
      <c r="AX194" t="s">
        <v>150</v>
      </c>
      <c r="AY194" t="s">
        <v>176</v>
      </c>
      <c r="AZ194" t="s">
        <v>158</v>
      </c>
      <c r="BA194" t="s">
        <v>165</v>
      </c>
      <c r="BB194" t="s">
        <v>141</v>
      </c>
      <c r="BC194" t="s">
        <v>152</v>
      </c>
      <c r="BD194" t="s">
        <v>143</v>
      </c>
      <c r="BE194" t="s">
        <v>173</v>
      </c>
    </row>
    <row r="195" spans="1:81" x14ac:dyDescent="0.25">
      <c r="A195" t="s">
        <v>124</v>
      </c>
      <c r="B195">
        <v>3</v>
      </c>
      <c r="C195" t="str">
        <f>$A195&amp;"!"&amp;$B195</f>
        <v>https://www.lutanho.net/play/reversi.html!3</v>
      </c>
      <c r="D195" t="s">
        <v>127</v>
      </c>
      <c r="F195" t="str">
        <f t="shared" ref="F195:F258" si="46">$D195&amp;"!"&amp;$E195</f>
        <v>https://www.onlinespiele-sammlung.de/othello/othello-like-game.php!</v>
      </c>
      <c r="G195">
        <v>40</v>
      </c>
      <c r="H195">
        <v>0</v>
      </c>
      <c r="I195" cm="1">
        <f t="array" aca="1" ref="I195" ca="1">MAX(ROW($C$1:INDIRECT("$C"&amp;(ROW()-1)))*($C195=$C$1:INDIRECT("$C"&amp;(ROW()-1))),ROW($F$1:INDIRECT("$F"&amp;(ROW()-1)))*($C195=$F$1:INDIRECT("$F"&amp;(ROW()-1))))</f>
        <v>194</v>
      </c>
      <c r="J195" cm="1">
        <f t="array" aca="1" ref="J195" ca="1">MAX(ROW($C$1:INDIRECT("$C"&amp;(ROW()-1)))*($F195=$C$1:INDIRECT("$C"&amp;(ROW()-1))),ROW($F$1:INDIRECT("$F"&amp;(ROW()-1)))*($F195=$F$1:INDIRECT("$F"&amp;(ROW()-1))))</f>
        <v>194</v>
      </c>
      <c r="K195" s="2" cm="1">
        <f t="array" aca="1" ref="K195" ca="1">IF($I195&gt;0,IF(INDEX($C:$C,$I195)=$C195,INDEX($S:$S,$I195),INDEX($T:$T,$I195)),1000)</f>
        <v>1056.8950410358325</v>
      </c>
      <c r="L195" s="2" cm="1">
        <f t="array" aca="1" ref="L195" ca="1">IF($J195&gt;0,IF(INDEX($C:$C,$J195)=$F195,INDEX($S:$S,$J195),INDEX($T:$T,$J195)),1000)</f>
        <v>979.60990026816899</v>
      </c>
      <c r="M195">
        <f t="shared" ca="1" si="38"/>
        <v>438.77068364120578</v>
      </c>
      <c r="N195">
        <f t="shared" ca="1" si="39"/>
        <v>281.20610866693306</v>
      </c>
      <c r="O195">
        <f t="shared" ca="1" si="40"/>
        <v>0.60942337076528819</v>
      </c>
      <c r="P195">
        <f t="shared" ca="1" si="41"/>
        <v>0.39057662923471187</v>
      </c>
      <c r="Q195">
        <f t="shared" si="42"/>
        <v>1</v>
      </c>
      <c r="R195">
        <f t="shared" si="43"/>
        <v>0</v>
      </c>
      <c r="S195" s="2">
        <f t="shared" ca="1" si="44"/>
        <v>1069.3934931713434</v>
      </c>
      <c r="T195" s="2">
        <f t="shared" ca="1" si="45"/>
        <v>967.11144813265821</v>
      </c>
    </row>
    <row r="196" spans="1:81" x14ac:dyDescent="0.25">
      <c r="A196" t="s">
        <v>124</v>
      </c>
      <c r="B196">
        <v>3</v>
      </c>
      <c r="C196" t="str">
        <f t="shared" ref="C196:C258" si="47">$A196&amp;"!"&amp;$B196</f>
        <v>https://www.lutanho.net/play/reversi.html!3</v>
      </c>
      <c r="D196" t="s">
        <v>113</v>
      </c>
      <c r="E196" t="s">
        <v>114</v>
      </c>
      <c r="F196" t="str">
        <f t="shared" si="46"/>
        <v>https://www.onlinespiele-sammlung.de/othello/othello-reversi-games/jean-christophe/!Expert</v>
      </c>
      <c r="G196">
        <v>8</v>
      </c>
      <c r="H196">
        <v>56</v>
      </c>
      <c r="I196" cm="1">
        <f t="array" aca="1" ref="I196" ca="1">MAX(ROW($C$1:INDIRECT("$C"&amp;(ROW()-1)))*($C196=$C$1:INDIRECT("$C"&amp;(ROW()-1))),ROW($F$1:INDIRECT("$F"&amp;(ROW()-1)))*($C196=$F$1:INDIRECT("$F"&amp;(ROW()-1))))</f>
        <v>195</v>
      </c>
      <c r="J196" cm="1">
        <f t="array" aca="1" ref="J196" ca="1">MAX(ROW($C$1:INDIRECT("$C"&amp;(ROW()-1)))*($F196=$C$1:INDIRECT("$C"&amp;(ROW()-1))),ROW($F$1:INDIRECT("$F"&amp;(ROW()-1)))*($F196=$F$1:INDIRECT("$F"&amp;(ROW()-1))))</f>
        <v>167</v>
      </c>
      <c r="K196" s="2" cm="1">
        <f t="array" aca="1" ref="K196" ca="1">IF($I196&gt;0,IF(INDEX($C:$C,$I196)=$C196,INDEX($S:$S,$I196),INDEX($T:$T,$I196)),1000)</f>
        <v>1069.3934931713434</v>
      </c>
      <c r="L196" s="2" cm="1">
        <f t="array" aca="1" ref="L196" ca="1">IF($J196&gt;0,IF(INDEX($C:$C,$J196)=$F196,INDEX($S:$S,$J196),INDEX($T:$T,$J196)),1000)</f>
        <v>974.68139987380141</v>
      </c>
      <c r="M196">
        <f t="shared" ca="1" si="38"/>
        <v>471.50221026959321</v>
      </c>
      <c r="N196">
        <f t="shared" ca="1" si="39"/>
        <v>273.34019485959215</v>
      </c>
      <c r="O196">
        <f t="shared" ca="1" si="40"/>
        <v>0.63302278041999493</v>
      </c>
      <c r="P196">
        <f t="shared" ca="1" si="41"/>
        <v>0.36697721958000507</v>
      </c>
      <c r="Q196">
        <f t="shared" si="42"/>
        <v>0</v>
      </c>
      <c r="R196">
        <f t="shared" si="43"/>
        <v>1</v>
      </c>
      <c r="S196" s="2">
        <f t="shared" ca="1" si="44"/>
        <v>1049.1367641979036</v>
      </c>
      <c r="T196" s="2">
        <f t="shared" ca="1" si="45"/>
        <v>994.93812884724127</v>
      </c>
    </row>
    <row r="197" spans="1:81" x14ac:dyDescent="0.25">
      <c r="A197" t="s">
        <v>124</v>
      </c>
      <c r="B197">
        <v>3</v>
      </c>
      <c r="C197" t="str">
        <f t="shared" si="47"/>
        <v>https://www.lutanho.net/play/reversi.html!3</v>
      </c>
      <c r="D197" t="s">
        <v>113</v>
      </c>
      <c r="E197" t="s">
        <v>114</v>
      </c>
      <c r="F197" t="str">
        <f t="shared" si="46"/>
        <v>https://www.onlinespiele-sammlung.de/othello/othello-reversi-games/jean-christophe/!Expert</v>
      </c>
      <c r="G197">
        <v>8</v>
      </c>
      <c r="H197">
        <v>56</v>
      </c>
      <c r="I197" cm="1">
        <f t="array" aca="1" ref="I197" ca="1">MAX(ROW($C$1:INDIRECT("$C"&amp;(ROW()-1)))*($C197=$C$1:INDIRECT("$C"&amp;(ROW()-1))),ROW($F$1:INDIRECT("$F"&amp;(ROW()-1)))*($C197=$F$1:INDIRECT("$F"&amp;(ROW()-1))))</f>
        <v>196</v>
      </c>
      <c r="J197" cm="1">
        <f t="array" aca="1" ref="J197" ca="1">MAX(ROW($C$1:INDIRECT("$C"&amp;(ROW()-1)))*($F197=$C$1:INDIRECT("$C"&amp;(ROW()-1))),ROW($F$1:INDIRECT("$F"&amp;(ROW()-1)))*($F197=$F$1:INDIRECT("$F"&amp;(ROW()-1))))</f>
        <v>196</v>
      </c>
      <c r="K197" s="2" cm="1">
        <f t="array" aca="1" ref="K197" ca="1">IF($I197&gt;0,IF(INDEX($C:$C,$I197)=$C197,INDEX($S:$S,$I197),INDEX($T:$T,$I197)),1000)</f>
        <v>1049.1367641979036</v>
      </c>
      <c r="L197" s="2" cm="1">
        <f t="array" aca="1" ref="L197" ca="1">IF($J197&gt;0,IF(INDEX($C:$C,$J197)=$F197,INDEX($S:$S,$J197),INDEX($T:$T,$J197)),1000)</f>
        <v>994.93812884724127</v>
      </c>
      <c r="M197">
        <f t="shared" ca="1" si="38"/>
        <v>419.60621342536604</v>
      </c>
      <c r="N197">
        <f t="shared" ca="1" si="39"/>
        <v>307.14632412072831</v>
      </c>
      <c r="O197">
        <f t="shared" ca="1" si="40"/>
        <v>0.57737151471418491</v>
      </c>
      <c r="P197">
        <f t="shared" ca="1" si="41"/>
        <v>0.42262848528581509</v>
      </c>
      <c r="Q197">
        <f t="shared" si="42"/>
        <v>0</v>
      </c>
      <c r="R197">
        <f t="shared" si="43"/>
        <v>1</v>
      </c>
      <c r="S197" s="2">
        <f t="shared" ca="1" si="44"/>
        <v>1030.6608757270496</v>
      </c>
      <c r="T197" s="2">
        <f t="shared" ca="1" si="45"/>
        <v>1013.4140173180951</v>
      </c>
    </row>
    <row r="198" spans="1:81" x14ac:dyDescent="0.25">
      <c r="A198" t="s">
        <v>116</v>
      </c>
      <c r="B198" t="s">
        <v>131</v>
      </c>
      <c r="C198" t="str">
        <f t="shared" si="47"/>
        <v>https://kana.github.io/othello-js/!M-4096</v>
      </c>
      <c r="D198" t="s">
        <v>121</v>
      </c>
      <c r="F198" t="str">
        <f t="shared" si="46"/>
        <v>https://www.mah-jongg.ch/reversi/reversi.html!</v>
      </c>
      <c r="G198">
        <v>45</v>
      </c>
      <c r="H198">
        <v>19</v>
      </c>
      <c r="I198" cm="1">
        <f t="array" aca="1" ref="I198" ca="1">MAX(ROW($C$1:INDIRECT("$C"&amp;(ROW()-1)))*($C198=$C$1:INDIRECT("$C"&amp;(ROW()-1))),ROW($F$1:INDIRECT("$F"&amp;(ROW()-1)))*($C198=$F$1:INDIRECT("$F"&amp;(ROW()-1))))</f>
        <v>183</v>
      </c>
      <c r="J198" cm="1">
        <f t="array" aca="1" ref="J198" ca="1">MAX(ROW($C$1:INDIRECT("$C"&amp;(ROW()-1)))*($F198=$C$1:INDIRECT("$C"&amp;(ROW()-1))),ROW($F$1:INDIRECT("$F"&amp;(ROW()-1)))*($F198=$F$1:INDIRECT("$F"&amp;(ROW()-1))))</f>
        <v>133</v>
      </c>
      <c r="K198" s="2" cm="1">
        <f t="array" aca="1" ref="K198" ca="1">IF($I198&gt;0,IF(INDEX($C:$C,$I198)=$C198,INDEX($S:$S,$I198),INDEX($T:$T,$I198)),1000)</f>
        <v>1047.2633928292121</v>
      </c>
      <c r="L198" s="2" cm="1">
        <f t="array" aca="1" ref="L198" ca="1">IF($J198&gt;0,IF(INDEX($C:$C,$J198)=$F198,INDEX($S:$S,$J198),INDEX($T:$T,$J198)),1000)</f>
        <v>975.01499065526832</v>
      </c>
      <c r="M198">
        <f t="shared" ca="1" si="38"/>
        <v>415.10549465624013</v>
      </c>
      <c r="N198">
        <f t="shared" ca="1" si="39"/>
        <v>273.86559513123353</v>
      </c>
      <c r="O198">
        <f t="shared" ca="1" si="40"/>
        <v>0.60250059953065294</v>
      </c>
      <c r="P198">
        <f t="shared" ca="1" si="41"/>
        <v>0.39749940046934717</v>
      </c>
      <c r="Q198">
        <f t="shared" si="42"/>
        <v>1</v>
      </c>
      <c r="R198">
        <f t="shared" si="43"/>
        <v>0</v>
      </c>
      <c r="S198" s="2">
        <f t="shared" ca="1" si="44"/>
        <v>1059.9833736442313</v>
      </c>
      <c r="T198" s="2">
        <f t="shared" ca="1" si="45"/>
        <v>962.29500984024924</v>
      </c>
    </row>
    <row r="199" spans="1:81" x14ac:dyDescent="0.25">
      <c r="A199" t="s">
        <v>116</v>
      </c>
      <c r="B199" t="s">
        <v>131</v>
      </c>
      <c r="C199" t="str">
        <f t="shared" si="47"/>
        <v>https://kana.github.io/othello-js/!M-4096</v>
      </c>
      <c r="D199" t="s">
        <v>121</v>
      </c>
      <c r="F199" t="str">
        <f t="shared" si="46"/>
        <v>https://www.mah-jongg.ch/reversi/reversi.html!</v>
      </c>
      <c r="G199">
        <v>34</v>
      </c>
      <c r="H199">
        <v>30</v>
      </c>
      <c r="I199" cm="1">
        <f t="array" aca="1" ref="I199" ca="1">MAX(ROW($C$1:INDIRECT("$C"&amp;(ROW()-1)))*($C199=$C$1:INDIRECT("$C"&amp;(ROW()-1))),ROW($F$1:INDIRECT("$F"&amp;(ROW()-1)))*($C199=$F$1:INDIRECT("$F"&amp;(ROW()-1))))</f>
        <v>198</v>
      </c>
      <c r="J199" cm="1">
        <f t="array" aca="1" ref="J199" ca="1">MAX(ROW($C$1:INDIRECT("$C"&amp;(ROW()-1)))*($F199=$C$1:INDIRECT("$C"&amp;(ROW()-1))),ROW($F$1:INDIRECT("$F"&amp;(ROW()-1)))*($F199=$F$1:INDIRECT("$F"&amp;(ROW()-1))))</f>
        <v>198</v>
      </c>
      <c r="K199" s="2" cm="1">
        <f t="array" aca="1" ref="K199" ca="1">IF($I199&gt;0,IF(INDEX($C:$C,$I199)=$C199,INDEX($S:$S,$I199),INDEX($T:$T,$I199)),1000)</f>
        <v>1059.9833736442313</v>
      </c>
      <c r="L199" s="2" cm="1">
        <f t="array" aca="1" ref="L199" ca="1">IF($J199&gt;0,IF(INDEX($C:$C,$J199)=$F199,INDEX($S:$S,$J199),INDEX($T:$T,$J199)),1000)</f>
        <v>962.29500984024924</v>
      </c>
      <c r="M199">
        <f t="shared" ca="1" si="38"/>
        <v>446.64084255801458</v>
      </c>
      <c r="N199">
        <f t="shared" ca="1" si="39"/>
        <v>254.52914848804937</v>
      </c>
      <c r="O199">
        <f t="shared" ca="1" si="40"/>
        <v>0.63699366524753642</v>
      </c>
      <c r="P199">
        <f t="shared" ca="1" si="41"/>
        <v>0.36300633475246358</v>
      </c>
      <c r="Q199">
        <f t="shared" si="42"/>
        <v>1</v>
      </c>
      <c r="R199">
        <f t="shared" si="43"/>
        <v>0</v>
      </c>
      <c r="S199" s="2">
        <f t="shared" ca="1" si="44"/>
        <v>1071.5995763563101</v>
      </c>
      <c r="T199" s="2">
        <f t="shared" ca="1" si="45"/>
        <v>950.67880712817043</v>
      </c>
    </row>
    <row r="200" spans="1:81" x14ac:dyDescent="0.25">
      <c r="A200" t="s">
        <v>116</v>
      </c>
      <c r="B200" t="s">
        <v>131</v>
      </c>
      <c r="C200" t="str">
        <f t="shared" si="47"/>
        <v>https://kana.github.io/othello-js/!M-4096</v>
      </c>
      <c r="D200" t="s">
        <v>127</v>
      </c>
      <c r="F200" t="str">
        <f t="shared" si="46"/>
        <v>https://www.onlinespiele-sammlung.de/othello/othello-like-game.php!</v>
      </c>
      <c r="G200">
        <v>32</v>
      </c>
      <c r="H200">
        <v>31</v>
      </c>
      <c r="I200" cm="1">
        <f t="array" aca="1" ref="I200" ca="1">MAX(ROW($C$1:INDIRECT("$C"&amp;(ROW()-1)))*($C200=$C$1:INDIRECT("$C"&amp;(ROW()-1))),ROW($F$1:INDIRECT("$F"&amp;(ROW()-1)))*($C200=$F$1:INDIRECT("$F"&amp;(ROW()-1))))</f>
        <v>199</v>
      </c>
      <c r="J200" cm="1">
        <f t="array" aca="1" ref="J200" ca="1">MAX(ROW($C$1:INDIRECT("$C"&amp;(ROW()-1)))*($F200=$C$1:INDIRECT("$C"&amp;(ROW()-1))),ROW($F$1:INDIRECT("$F"&amp;(ROW()-1)))*($F200=$F$1:INDIRECT("$F"&amp;(ROW()-1))))</f>
        <v>195</v>
      </c>
      <c r="K200" s="2" cm="1">
        <f t="array" aca="1" ref="K200" ca="1">IF($I200&gt;0,IF(INDEX($C:$C,$I200)=$C200,INDEX($S:$S,$I200),INDEX($T:$T,$I200)),1000)</f>
        <v>1071.5995763563101</v>
      </c>
      <c r="L200" s="2" cm="1">
        <f t="array" aca="1" ref="L200" ca="1">IF($J200&gt;0,IF(INDEX($C:$C,$J200)=$F200,INDEX($S:$S,$J200),INDEX($T:$T,$J200)),1000)</f>
        <v>967.11144813265821</v>
      </c>
      <c r="M200">
        <f t="shared" ca="1" si="38"/>
        <v>477.52810911367027</v>
      </c>
      <c r="N200">
        <f t="shared" ca="1" si="39"/>
        <v>261.68487412460922</v>
      </c>
      <c r="O200">
        <f t="shared" ca="1" si="40"/>
        <v>0.64599529491724683</v>
      </c>
      <c r="P200">
        <f t="shared" ca="1" si="41"/>
        <v>0.35400470508275306</v>
      </c>
      <c r="Q200">
        <f t="shared" si="42"/>
        <v>1</v>
      </c>
      <c r="R200">
        <f t="shared" si="43"/>
        <v>0</v>
      </c>
      <c r="S200" s="2">
        <f t="shared" ca="1" si="44"/>
        <v>1082.9277269189581</v>
      </c>
      <c r="T200" s="2">
        <f t="shared" ca="1" si="45"/>
        <v>955.78329757001006</v>
      </c>
      <c r="V200" t="s">
        <v>93</v>
      </c>
      <c r="W200" t="s">
        <v>144</v>
      </c>
      <c r="X200" t="s">
        <v>164</v>
      </c>
      <c r="Y200" t="s">
        <v>134</v>
      </c>
      <c r="Z200" t="s">
        <v>138</v>
      </c>
      <c r="AA200" t="s">
        <v>169</v>
      </c>
      <c r="AB200" t="s">
        <v>165</v>
      </c>
      <c r="AC200" t="s">
        <v>135</v>
      </c>
      <c r="AD200" t="s">
        <v>187</v>
      </c>
      <c r="AE200" t="s">
        <v>143</v>
      </c>
      <c r="AF200" t="s">
        <v>167</v>
      </c>
      <c r="AG200" t="s">
        <v>92</v>
      </c>
      <c r="AH200" t="s">
        <v>177</v>
      </c>
      <c r="AI200" t="s">
        <v>151</v>
      </c>
      <c r="AJ200" t="s">
        <v>148</v>
      </c>
      <c r="AK200" t="s">
        <v>149</v>
      </c>
      <c r="AL200" t="s">
        <v>133</v>
      </c>
      <c r="AM200" t="s">
        <v>19</v>
      </c>
      <c r="AN200" t="s">
        <v>178</v>
      </c>
      <c r="AO200" t="s">
        <v>137</v>
      </c>
      <c r="AP200" t="s">
        <v>153</v>
      </c>
      <c r="AQ200" t="s">
        <v>155</v>
      </c>
      <c r="AR200" t="s">
        <v>154</v>
      </c>
      <c r="AS200" t="s">
        <v>141</v>
      </c>
      <c r="AT200" t="s">
        <v>139</v>
      </c>
      <c r="AU200" t="s">
        <v>142</v>
      </c>
      <c r="AV200" t="s">
        <v>179</v>
      </c>
      <c r="AW200" t="s">
        <v>173</v>
      </c>
      <c r="AX200" t="s">
        <v>152</v>
      </c>
      <c r="AY200" t="s">
        <v>156</v>
      </c>
      <c r="AZ200" t="s">
        <v>140</v>
      </c>
      <c r="BA200" t="s">
        <v>136</v>
      </c>
      <c r="BB200" t="s">
        <v>166</v>
      </c>
      <c r="BC200" t="s">
        <v>163</v>
      </c>
      <c r="BD200" t="s">
        <v>180</v>
      </c>
      <c r="BE200" t="s">
        <v>188</v>
      </c>
      <c r="BF200" t="s">
        <v>171</v>
      </c>
      <c r="BG200" t="s">
        <v>146</v>
      </c>
      <c r="BH200" t="s">
        <v>158</v>
      </c>
      <c r="BI200" t="s">
        <v>157</v>
      </c>
      <c r="BJ200" t="s">
        <v>170</v>
      </c>
      <c r="BK200" t="s">
        <v>159</v>
      </c>
      <c r="BL200" t="s">
        <v>160</v>
      </c>
      <c r="BM200" t="s">
        <v>147</v>
      </c>
      <c r="BN200" t="s">
        <v>145</v>
      </c>
      <c r="BO200" t="s">
        <v>86</v>
      </c>
      <c r="BP200" t="s">
        <v>150</v>
      </c>
      <c r="BQ200" t="s">
        <v>162</v>
      </c>
      <c r="BR200" t="s">
        <v>172</v>
      </c>
      <c r="BS200" t="s">
        <v>174</v>
      </c>
      <c r="BT200" t="s">
        <v>175</v>
      </c>
      <c r="BU200" t="s">
        <v>168</v>
      </c>
      <c r="BV200" t="s">
        <v>184</v>
      </c>
      <c r="BW200" t="s">
        <v>183</v>
      </c>
      <c r="BX200" t="s">
        <v>176</v>
      </c>
      <c r="BY200" t="s">
        <v>186</v>
      </c>
      <c r="BZ200" t="s">
        <v>185</v>
      </c>
      <c r="CA200" t="s">
        <v>161</v>
      </c>
      <c r="CB200" t="s">
        <v>182</v>
      </c>
    </row>
    <row r="201" spans="1:81" x14ac:dyDescent="0.25">
      <c r="A201" t="s">
        <v>116</v>
      </c>
      <c r="B201" t="s">
        <v>131</v>
      </c>
      <c r="C201" t="str">
        <f t="shared" si="47"/>
        <v>https://kana.github.io/othello-js/!M-4096</v>
      </c>
      <c r="D201" t="s">
        <v>127</v>
      </c>
      <c r="F201" t="str">
        <f t="shared" si="46"/>
        <v>https://www.onlinespiele-sammlung.de/othello/othello-like-game.php!</v>
      </c>
      <c r="G201">
        <v>47</v>
      </c>
      <c r="H201">
        <v>17</v>
      </c>
      <c r="I201" cm="1">
        <f t="array" aca="1" ref="I201" ca="1">MAX(ROW($C$1:INDIRECT("$C"&amp;(ROW()-1)))*($C201=$C$1:INDIRECT("$C"&amp;(ROW()-1))),ROW($F$1:INDIRECT("$F"&amp;(ROW()-1)))*($C201=$F$1:INDIRECT("$F"&amp;(ROW()-1))))</f>
        <v>200</v>
      </c>
      <c r="J201" cm="1">
        <f t="array" aca="1" ref="J201" ca="1">MAX(ROW($C$1:INDIRECT("$C"&amp;(ROW()-1)))*($F201=$C$1:INDIRECT("$C"&amp;(ROW()-1))),ROW($F$1:INDIRECT("$F"&amp;(ROW()-1)))*($F201=$F$1:INDIRECT("$F"&amp;(ROW()-1))))</f>
        <v>200</v>
      </c>
      <c r="K201" s="2" cm="1">
        <f t="array" aca="1" ref="K201" ca="1">IF($I201&gt;0,IF(INDEX($C:$C,$I201)=$C201,INDEX($S:$S,$I201),INDEX($T:$T,$I201)),1000)</f>
        <v>1082.9277269189581</v>
      </c>
      <c r="L201" s="2" cm="1">
        <f t="array" aca="1" ref="L201" ca="1">IF($J201&gt;0,IF(INDEX($C:$C,$J201)=$F201,INDEX($S:$S,$J201),INDEX($T:$T,$J201)),1000)</f>
        <v>955.78329757001006</v>
      </c>
      <c r="M201">
        <f t="shared" ca="1" si="38"/>
        <v>509.70549695953036</v>
      </c>
      <c r="N201">
        <f t="shared" ca="1" si="39"/>
        <v>245.16487240139637</v>
      </c>
      <c r="O201">
        <f t="shared" ca="1" si="40"/>
        <v>0.67522255164293576</v>
      </c>
      <c r="P201">
        <f t="shared" ca="1" si="41"/>
        <v>0.32477744835706424</v>
      </c>
      <c r="Q201">
        <f t="shared" si="42"/>
        <v>1</v>
      </c>
      <c r="R201">
        <f t="shared" si="43"/>
        <v>0</v>
      </c>
      <c r="S201" s="2">
        <f t="shared" ca="1" si="44"/>
        <v>1093.3206052663841</v>
      </c>
      <c r="T201" s="2">
        <f t="shared" ca="1" si="45"/>
        <v>945.390419222584</v>
      </c>
      <c r="V201" t="s">
        <v>19</v>
      </c>
      <c r="W201" t="s">
        <v>133</v>
      </c>
      <c r="X201" t="s">
        <v>144</v>
      </c>
      <c r="Y201" t="s">
        <v>92</v>
      </c>
      <c r="Z201" t="s">
        <v>172</v>
      </c>
      <c r="AA201" t="s">
        <v>86</v>
      </c>
      <c r="AB201" t="s">
        <v>138</v>
      </c>
      <c r="AC201" t="s">
        <v>93</v>
      </c>
      <c r="AD201" t="s">
        <v>145</v>
      </c>
      <c r="AE201" t="s">
        <v>150</v>
      </c>
      <c r="AF201" t="s">
        <v>171</v>
      </c>
      <c r="AG201" t="s">
        <v>146</v>
      </c>
      <c r="AH201" t="s">
        <v>136</v>
      </c>
      <c r="AI201" t="s">
        <v>135</v>
      </c>
      <c r="AJ201" t="s">
        <v>162</v>
      </c>
      <c r="AK201" t="s">
        <v>176</v>
      </c>
      <c r="AL201" t="s">
        <v>157</v>
      </c>
      <c r="AM201" t="s">
        <v>158</v>
      </c>
      <c r="AN201" t="s">
        <v>159</v>
      </c>
      <c r="AO201" t="s">
        <v>160</v>
      </c>
      <c r="AP201" t="s">
        <v>149</v>
      </c>
      <c r="AQ201" t="s">
        <v>148</v>
      </c>
      <c r="AR201" t="s">
        <v>163</v>
      </c>
      <c r="AS201" t="s">
        <v>143</v>
      </c>
      <c r="AT201" t="s">
        <v>164</v>
      </c>
      <c r="AU201" t="s">
        <v>151</v>
      </c>
      <c r="AV201" t="s">
        <v>169</v>
      </c>
      <c r="AW201" t="s">
        <v>134</v>
      </c>
      <c r="AX201" t="s">
        <v>161</v>
      </c>
      <c r="AY201" t="s">
        <v>170</v>
      </c>
      <c r="AZ201" t="s">
        <v>167</v>
      </c>
      <c r="BA201" t="s">
        <v>174</v>
      </c>
      <c r="BB201" t="s">
        <v>166</v>
      </c>
      <c r="BC201" t="s">
        <v>142</v>
      </c>
      <c r="BD201" t="s">
        <v>147</v>
      </c>
      <c r="BE201" t="s">
        <v>178</v>
      </c>
      <c r="BF201" t="s">
        <v>187</v>
      </c>
      <c r="BG201" t="s">
        <v>153</v>
      </c>
      <c r="BH201" t="s">
        <v>177</v>
      </c>
      <c r="BI201" t="s">
        <v>152</v>
      </c>
      <c r="BJ201" t="s">
        <v>139</v>
      </c>
      <c r="BK201" t="s">
        <v>140</v>
      </c>
      <c r="BL201" t="s">
        <v>141</v>
      </c>
      <c r="BM201" t="s">
        <v>165</v>
      </c>
      <c r="BN201" t="s">
        <v>154</v>
      </c>
      <c r="BO201" t="s">
        <v>188</v>
      </c>
      <c r="BP201" t="s">
        <v>137</v>
      </c>
      <c r="BQ201" t="s">
        <v>155</v>
      </c>
      <c r="BR201" t="s">
        <v>156</v>
      </c>
      <c r="BS201" t="s">
        <v>183</v>
      </c>
      <c r="BT201" t="s">
        <v>173</v>
      </c>
      <c r="BU201" t="s">
        <v>179</v>
      </c>
      <c r="BV201" t="s">
        <v>186</v>
      </c>
      <c r="BW201" t="s">
        <v>185</v>
      </c>
      <c r="BX201" t="s">
        <v>184</v>
      </c>
      <c r="BY201" t="s">
        <v>168</v>
      </c>
      <c r="BZ201" t="s">
        <v>175</v>
      </c>
      <c r="CA201" t="s">
        <v>182</v>
      </c>
      <c r="CB201" t="s">
        <v>180</v>
      </c>
      <c r="CC201" t="s">
        <v>181</v>
      </c>
    </row>
    <row r="202" spans="1:81" x14ac:dyDescent="0.25">
      <c r="A202" t="s">
        <v>94</v>
      </c>
      <c r="B202" t="s">
        <v>95</v>
      </c>
      <c r="C202" t="str">
        <f t="shared" si="47"/>
        <v>https://www.mathsisfun.com/games/reversi.html!Hard</v>
      </c>
      <c r="D202" t="s">
        <v>113</v>
      </c>
      <c r="E202" t="s">
        <v>114</v>
      </c>
      <c r="F202" t="str">
        <f t="shared" si="46"/>
        <v>https://www.onlinespiele-sammlung.de/othello/othello-reversi-games/jean-christophe/!Expert</v>
      </c>
      <c r="G202">
        <v>13</v>
      </c>
      <c r="H202">
        <v>51</v>
      </c>
      <c r="I202" cm="1">
        <f t="array" aca="1" ref="I202" ca="1">MAX(ROW($C$1:INDIRECT("$C"&amp;(ROW()-1)))*($C202=$C$1:INDIRECT("$C"&amp;(ROW()-1))),ROW($F$1:INDIRECT("$F"&amp;(ROW()-1)))*($C202=$F$1:INDIRECT("$F"&amp;(ROW()-1))))</f>
        <v>46</v>
      </c>
      <c r="J202" cm="1">
        <f t="array" aca="1" ref="J202" ca="1">MAX(ROW($C$1:INDIRECT("$C"&amp;(ROW()-1)))*($F202=$C$1:INDIRECT("$C"&amp;(ROW()-1))),ROW($F$1:INDIRECT("$F"&amp;(ROW()-1)))*($F202=$F$1:INDIRECT("$F"&amp;(ROW()-1))))</f>
        <v>197</v>
      </c>
      <c r="K202" s="2" cm="1">
        <f t="array" aca="1" ref="K202" ca="1">IF($I202&gt;0,IF(INDEX($C:$C,$I202)=$C202,INDEX($S:$S,$I202),INDEX($T:$T,$I202)),1000)</f>
        <v>949.85388719490902</v>
      </c>
      <c r="L202" s="2" cm="1">
        <f t="array" aca="1" ref="L202" ca="1">IF($J202&gt;0,IF(INDEX($C:$C,$J202)=$F202,INDEX($S:$S,$J202),INDEX($T:$T,$J202)),1000)</f>
        <v>1013.4140173180951</v>
      </c>
      <c r="M202">
        <f t="shared" ca="1" si="38"/>
        <v>236.93799985976639</v>
      </c>
      <c r="N202">
        <f t="shared" ca="1" si="39"/>
        <v>341.61351442626727</v>
      </c>
      <c r="O202">
        <f t="shared" ca="1" si="40"/>
        <v>0.40953656504064584</v>
      </c>
      <c r="P202">
        <f t="shared" ca="1" si="41"/>
        <v>0.59046343495935405</v>
      </c>
      <c r="Q202">
        <f t="shared" si="42"/>
        <v>0</v>
      </c>
      <c r="R202">
        <f t="shared" si="43"/>
        <v>1</v>
      </c>
      <c r="S202" s="2">
        <f t="shared" ca="1" si="44"/>
        <v>936.74871711360834</v>
      </c>
      <c r="T202" s="2">
        <f t="shared" ca="1" si="45"/>
        <v>1026.5191873993958</v>
      </c>
    </row>
    <row r="203" spans="1:81" x14ac:dyDescent="0.25">
      <c r="A203" t="s">
        <v>94</v>
      </c>
      <c r="B203" t="s">
        <v>95</v>
      </c>
      <c r="C203" t="str">
        <f t="shared" si="47"/>
        <v>https://www.mathsisfun.com/games/reversi.html!Hard</v>
      </c>
      <c r="D203" t="s">
        <v>113</v>
      </c>
      <c r="E203" t="s">
        <v>114</v>
      </c>
      <c r="F203" t="str">
        <f t="shared" si="46"/>
        <v>https://www.onlinespiele-sammlung.de/othello/othello-reversi-games/jean-christophe/!Expert</v>
      </c>
      <c r="G203">
        <v>25</v>
      </c>
      <c r="H203">
        <v>0</v>
      </c>
      <c r="I203" cm="1">
        <f t="array" aca="1" ref="I203" ca="1">MAX(ROW($C$1:INDIRECT("$C"&amp;(ROW()-1)))*($C203=$C$1:INDIRECT("$C"&amp;(ROW()-1))),ROW($F$1:INDIRECT("$F"&amp;(ROW()-1)))*($C203=$F$1:INDIRECT("$F"&amp;(ROW()-1))))</f>
        <v>202</v>
      </c>
      <c r="J203" cm="1">
        <f t="array" aca="1" ref="J203" ca="1">MAX(ROW($C$1:INDIRECT("$C"&amp;(ROW()-1)))*($F203=$C$1:INDIRECT("$C"&amp;(ROW()-1))),ROW($F$1:INDIRECT("$F"&amp;(ROW()-1)))*($F203=$F$1:INDIRECT("$F"&amp;(ROW()-1))))</f>
        <v>202</v>
      </c>
      <c r="K203" s="2" cm="1">
        <f t="array" aca="1" ref="K203" ca="1">IF($I203&gt;0,IF(INDEX($C:$C,$I203)=$C203,INDEX($S:$S,$I203),INDEX($T:$T,$I203)),1000)</f>
        <v>936.74871711360834</v>
      </c>
      <c r="L203" s="2" cm="1">
        <f t="array" aca="1" ref="L203" ca="1">IF($J203&gt;0,IF(INDEX($C:$C,$J203)=$F203,INDEX($S:$S,$J203),INDEX($T:$T,$J203)),1000)</f>
        <v>1026.5191873993958</v>
      </c>
      <c r="M203">
        <f t="shared" ca="1" si="38"/>
        <v>219.72111426739096</v>
      </c>
      <c r="N203">
        <f t="shared" ca="1" si="39"/>
        <v>368.38163279439453</v>
      </c>
      <c r="O203">
        <f t="shared" ca="1" si="40"/>
        <v>0.37361007981196737</v>
      </c>
      <c r="P203">
        <f t="shared" ca="1" si="41"/>
        <v>0.62638992018803252</v>
      </c>
      <c r="Q203">
        <f t="shared" si="42"/>
        <v>1</v>
      </c>
      <c r="R203">
        <f t="shared" si="43"/>
        <v>0</v>
      </c>
      <c r="S203" s="2">
        <f t="shared" ca="1" si="44"/>
        <v>956.79319455962536</v>
      </c>
      <c r="T203" s="2">
        <f t="shared" ca="1" si="45"/>
        <v>1006.4747099533788</v>
      </c>
    </row>
    <row r="204" spans="1:81" x14ac:dyDescent="0.25">
      <c r="A204" t="s">
        <v>128</v>
      </c>
      <c r="C204" t="str">
        <f t="shared" si="47"/>
        <v>http://www.interjeux.net/jeux/othello/index_fr.html!</v>
      </c>
      <c r="D204" t="s">
        <v>105</v>
      </c>
      <c r="F204" t="str">
        <f t="shared" si="46"/>
        <v>https://kach92.github.io/Reversi/!</v>
      </c>
      <c r="G204">
        <v>49</v>
      </c>
      <c r="H204">
        <v>15</v>
      </c>
      <c r="I204" cm="1">
        <f t="array" aca="1" ref="I204" ca="1">MAX(ROW($C$1:INDIRECT("$C"&amp;(ROW()-1)))*($C204=$C$1:INDIRECT("$C"&amp;(ROW()-1))),ROW($F$1:INDIRECT("$F"&amp;(ROW()-1)))*($C204=$F$1:INDIRECT("$F"&amp;(ROW()-1))))</f>
        <v>185</v>
      </c>
      <c r="J204" cm="1">
        <f t="array" aca="1" ref="J204" ca="1">MAX(ROW($C$1:INDIRECT("$C"&amp;(ROW()-1)))*($F204=$C$1:INDIRECT("$C"&amp;(ROW()-1))),ROW($F$1:INDIRECT("$F"&amp;(ROW()-1)))*($F204=$F$1:INDIRECT("$F"&amp;(ROW()-1))))</f>
        <v>90</v>
      </c>
      <c r="K204" s="2" cm="1">
        <f t="array" aca="1" ref="K204" ca="1">IF($I204&gt;0,IF(INDEX($C:$C,$I204)=$C204,INDEX($S:$S,$I204),INDEX($T:$T,$I204)),1000)</f>
        <v>949.2986658105367</v>
      </c>
      <c r="L204" s="2" cm="1">
        <f t="array" aca="1" ref="L204" ca="1">IF($J204&gt;0,IF(INDEX($C:$C,$J204)=$F204,INDEX($S:$S,$J204),INDEX($T:$T,$J204)),1000)</f>
        <v>949.7837021483316</v>
      </c>
      <c r="M204">
        <f t="shared" ca="1" si="38"/>
        <v>236.18192855055759</v>
      </c>
      <c r="N204">
        <f t="shared" ca="1" si="39"/>
        <v>236.84229207164674</v>
      </c>
      <c r="O204">
        <f t="shared" ca="1" si="40"/>
        <v>0.49930197705286578</v>
      </c>
      <c r="P204">
        <f t="shared" ca="1" si="41"/>
        <v>0.50069802294713417</v>
      </c>
      <c r="Q204">
        <f t="shared" si="42"/>
        <v>1</v>
      </c>
      <c r="R204">
        <f t="shared" si="43"/>
        <v>0</v>
      </c>
      <c r="S204" s="2">
        <f t="shared" ca="1" si="44"/>
        <v>965.32100254484499</v>
      </c>
      <c r="T204" s="2">
        <f t="shared" ca="1" si="45"/>
        <v>933.76136541402332</v>
      </c>
    </row>
    <row r="205" spans="1:81" x14ac:dyDescent="0.25">
      <c r="A205" t="s">
        <v>128</v>
      </c>
      <c r="C205" t="str">
        <f t="shared" si="47"/>
        <v>http://www.interjeux.net/jeux/othello/index_fr.html!</v>
      </c>
      <c r="D205" t="s">
        <v>105</v>
      </c>
      <c r="F205" t="str">
        <f t="shared" si="46"/>
        <v>https://kach92.github.io/Reversi/!</v>
      </c>
      <c r="G205">
        <v>43</v>
      </c>
      <c r="H205">
        <v>21</v>
      </c>
      <c r="I205" cm="1">
        <f t="array" aca="1" ref="I205" ca="1">MAX(ROW($C$1:INDIRECT("$C"&amp;(ROW()-1)))*($C205=$C$1:INDIRECT("$C"&amp;(ROW()-1))),ROW($F$1:INDIRECT("$F"&amp;(ROW()-1)))*($C205=$F$1:INDIRECT("$F"&amp;(ROW()-1))))</f>
        <v>204</v>
      </c>
      <c r="J205" cm="1">
        <f t="array" aca="1" ref="J205" ca="1">MAX(ROW($C$1:INDIRECT("$C"&amp;(ROW()-1)))*($F205=$C$1:INDIRECT("$C"&amp;(ROW()-1))),ROW($F$1:INDIRECT("$F"&amp;(ROW()-1)))*($F205=$F$1:INDIRECT("$F"&amp;(ROW()-1))))</f>
        <v>204</v>
      </c>
      <c r="K205" s="2" cm="1">
        <f t="array" aca="1" ref="K205" ca="1">IF($I205&gt;0,IF(INDEX($C:$C,$I205)=$C205,INDEX($S:$S,$I205),INDEX($T:$T,$I205)),1000)</f>
        <v>965.32100254484499</v>
      </c>
      <c r="L205" s="2" cm="1">
        <f t="array" aca="1" ref="L205" ca="1">IF($J205&gt;0,IF(INDEX($C:$C,$J205)=$F205,INDEX($S:$S,$J205),INDEX($T:$T,$J205)),1000)</f>
        <v>933.76136541402332</v>
      </c>
      <c r="M205">
        <f t="shared" ca="1" si="38"/>
        <v>259.00163541793643</v>
      </c>
      <c r="N205">
        <f t="shared" ca="1" si="39"/>
        <v>215.97496561576594</v>
      </c>
      <c r="O205">
        <f t="shared" ca="1" si="40"/>
        <v>0.54529346257113565</v>
      </c>
      <c r="P205">
        <f t="shared" ca="1" si="41"/>
        <v>0.4547065374288643</v>
      </c>
      <c r="Q205">
        <f t="shared" si="42"/>
        <v>1</v>
      </c>
      <c r="R205">
        <f t="shared" si="43"/>
        <v>0</v>
      </c>
      <c r="S205" s="2">
        <f t="shared" ca="1" si="44"/>
        <v>979.87161174256869</v>
      </c>
      <c r="T205" s="2">
        <f t="shared" ca="1" si="45"/>
        <v>919.21075621629961</v>
      </c>
    </row>
    <row r="206" spans="1:81" x14ac:dyDescent="0.25">
      <c r="A206" t="s">
        <v>103</v>
      </c>
      <c r="B206" t="s">
        <v>95</v>
      </c>
      <c r="C206" t="str">
        <f t="shared" si="47"/>
        <v>https://reversi.zone/!Hard</v>
      </c>
      <c r="D206" t="s">
        <v>18</v>
      </c>
      <c r="F206" t="str">
        <f t="shared" si="46"/>
        <v>https://www.eothello.com/!</v>
      </c>
      <c r="G206">
        <v>36</v>
      </c>
      <c r="H206">
        <v>28</v>
      </c>
      <c r="I206" cm="1">
        <f t="array" aca="1" ref="I206" ca="1">MAX(ROW($C$1:INDIRECT("$C"&amp;(ROW()-1)))*($C206=$C$1:INDIRECT("$C"&amp;(ROW()-1))),ROW($F$1:INDIRECT("$F"&amp;(ROW()-1)))*($C206=$F$1:INDIRECT("$F"&amp;(ROW()-1))))</f>
        <v>52</v>
      </c>
      <c r="J206" cm="1">
        <f t="array" aca="1" ref="J206" ca="1">MAX(ROW($C$1:INDIRECT("$C"&amp;(ROW()-1)))*($F206=$C$1:INDIRECT("$C"&amp;(ROW()-1))),ROW($F$1:INDIRECT("$F"&amp;(ROW()-1)))*($F206=$F$1:INDIRECT("$F"&amp;(ROW()-1))))</f>
        <v>91</v>
      </c>
      <c r="K206" s="2" cm="1">
        <f t="array" aca="1" ref="K206" ca="1">IF($I206&gt;0,IF(INDEX($C:$C,$I206)=$C206,INDEX($S:$S,$I206),INDEX($T:$T,$I206)),1000)</f>
        <v>926.14308524133355</v>
      </c>
      <c r="L206" s="2" cm="1">
        <f t="array" aca="1" ref="L206" ca="1">IF($J206&gt;0,IF(INDEX($C:$C,$J206)=$F206,INDEX($S:$S,$J206),INDEX($T:$T,$J206)),1000)</f>
        <v>935.73257701700607</v>
      </c>
      <c r="M206">
        <f t="shared" ca="1" si="38"/>
        <v>206.70820376598988</v>
      </c>
      <c r="N206">
        <f t="shared" ca="1" si="39"/>
        <v>218.43963518075537</v>
      </c>
      <c r="O206">
        <f t="shared" ca="1" si="40"/>
        <v>0.48620311531651111</v>
      </c>
      <c r="P206">
        <f t="shared" ca="1" si="41"/>
        <v>0.51379688468348883</v>
      </c>
      <c r="Q206">
        <f t="shared" si="42"/>
        <v>1</v>
      </c>
      <c r="R206">
        <f t="shared" si="43"/>
        <v>0</v>
      </c>
      <c r="S206" s="2">
        <f t="shared" ca="1" si="44"/>
        <v>942.58458555120524</v>
      </c>
      <c r="T206" s="2">
        <f t="shared" ca="1" si="45"/>
        <v>919.29107670713438</v>
      </c>
    </row>
    <row r="207" spans="1:81" x14ac:dyDescent="0.25">
      <c r="A207" t="s">
        <v>103</v>
      </c>
      <c r="B207" t="s">
        <v>95</v>
      </c>
      <c r="C207" t="str">
        <f t="shared" si="47"/>
        <v>https://reversi.zone/!Hard</v>
      </c>
      <c r="D207" t="s">
        <v>18</v>
      </c>
      <c r="F207" t="str">
        <f t="shared" si="46"/>
        <v>https://www.eothello.com/!</v>
      </c>
      <c r="G207">
        <v>22</v>
      </c>
      <c r="H207">
        <v>42</v>
      </c>
      <c r="I207" cm="1">
        <f t="array" aca="1" ref="I207" ca="1">MAX(ROW($C$1:INDIRECT("$C"&amp;(ROW()-1)))*($C207=$C$1:INDIRECT("$C"&amp;(ROW()-1))),ROW($F$1:INDIRECT("$F"&amp;(ROW()-1)))*($C207=$F$1:INDIRECT("$F"&amp;(ROW()-1))))</f>
        <v>206</v>
      </c>
      <c r="J207" cm="1">
        <f t="array" aca="1" ref="J207" ca="1">MAX(ROW($C$1:INDIRECT("$C"&amp;(ROW()-1)))*($F207=$C$1:INDIRECT("$C"&amp;(ROW()-1))),ROW($F$1:INDIRECT("$F"&amp;(ROW()-1)))*($F207=$F$1:INDIRECT("$F"&amp;(ROW()-1))))</f>
        <v>206</v>
      </c>
      <c r="K207" s="2" cm="1">
        <f t="array" aca="1" ref="K207" ca="1">IF($I207&gt;0,IF(INDEX($C:$C,$I207)=$C207,INDEX($S:$S,$I207),INDEX($T:$T,$I207)),1000)</f>
        <v>942.58458555120524</v>
      </c>
      <c r="L207" s="2" cm="1">
        <f t="array" aca="1" ref="L207" ca="1">IF($J207&gt;0,IF(INDEX($C:$C,$J207)=$F207,INDEX($S:$S,$J207),INDEX($T:$T,$J207)),1000)</f>
        <v>919.29107670713438</v>
      </c>
      <c r="M207">
        <f t="shared" ca="1" si="38"/>
        <v>227.22780009629594</v>
      </c>
      <c r="N207">
        <f t="shared" ca="1" si="39"/>
        <v>198.71364595519037</v>
      </c>
      <c r="O207">
        <f t="shared" ca="1" si="40"/>
        <v>0.53347191780165348</v>
      </c>
      <c r="P207">
        <f t="shared" ca="1" si="41"/>
        <v>0.46652808219834652</v>
      </c>
      <c r="Q207">
        <f t="shared" si="42"/>
        <v>0</v>
      </c>
      <c r="R207">
        <f t="shared" si="43"/>
        <v>1</v>
      </c>
      <c r="S207" s="2">
        <f t="shared" ca="1" si="44"/>
        <v>925.51348418155237</v>
      </c>
      <c r="T207" s="2">
        <f t="shared" ca="1" si="45"/>
        <v>936.36217807678725</v>
      </c>
    </row>
    <row r="208" spans="1:81" x14ac:dyDescent="0.25">
      <c r="A208" t="s">
        <v>125</v>
      </c>
      <c r="C208" t="str">
        <f t="shared" si="47"/>
        <v>http://www.aurochs.org/games/cowthello/!</v>
      </c>
      <c r="D208" t="s">
        <v>119</v>
      </c>
      <c r="F208" t="str">
        <f t="shared" si="46"/>
        <v>https://www.onlinespiele-sammlung.de/othello/othello-reversi-games/scriptionario/!</v>
      </c>
      <c r="G208">
        <v>42</v>
      </c>
      <c r="H208">
        <v>22</v>
      </c>
      <c r="I208" cm="1">
        <f t="array" aca="1" ref="I208" ca="1">MAX(ROW($C$1:INDIRECT("$C"&amp;(ROW()-1)))*($C208=$C$1:INDIRECT("$C"&amp;(ROW()-1))),ROW($F$1:INDIRECT("$F"&amp;(ROW()-1)))*($C208=$F$1:INDIRECT("$F"&amp;(ROW()-1))))</f>
        <v>189</v>
      </c>
      <c r="J208" cm="1">
        <f t="array" aca="1" ref="J208" ca="1">MAX(ROW($C$1:INDIRECT("$C"&amp;(ROW()-1)))*($F208=$C$1:INDIRECT("$C"&amp;(ROW()-1))),ROW($F$1:INDIRECT("$F"&amp;(ROW()-1)))*($F208=$F$1:INDIRECT("$F"&amp;(ROW()-1))))</f>
        <v>177</v>
      </c>
      <c r="K208" s="2" cm="1">
        <f t="array" aca="1" ref="K208" ca="1">IF($I208&gt;0,IF(INDEX($C:$C,$I208)=$C208,INDEX($S:$S,$I208),INDEX($T:$T,$I208)),1000)</f>
        <v>924.18231009949579</v>
      </c>
      <c r="L208" s="2" cm="1">
        <f t="array" aca="1" ref="L208" ca="1">IF($J208&gt;0,IF(INDEX($C:$C,$J208)=$F208,INDEX($S:$S,$J208),INDEX($T:$T,$J208)),1000)</f>
        <v>936.02094929643363</v>
      </c>
      <c r="M208">
        <f t="shared" ca="1" si="38"/>
        <v>204.38817943608095</v>
      </c>
      <c r="N208">
        <f t="shared" ca="1" si="39"/>
        <v>218.80254704427745</v>
      </c>
      <c r="O208">
        <f t="shared" ca="1" si="40"/>
        <v>0.48296941933477655</v>
      </c>
      <c r="P208">
        <f t="shared" ca="1" si="41"/>
        <v>0.51703058066522345</v>
      </c>
      <c r="Q208">
        <f t="shared" si="42"/>
        <v>1</v>
      </c>
      <c r="R208">
        <f t="shared" si="43"/>
        <v>0</v>
      </c>
      <c r="S208" s="2">
        <f t="shared" ca="1" si="44"/>
        <v>940.72728868078298</v>
      </c>
      <c r="T208" s="2">
        <f t="shared" ca="1" si="45"/>
        <v>919.47597071514645</v>
      </c>
    </row>
    <row r="209" spans="1:83" x14ac:dyDescent="0.25">
      <c r="A209" t="s">
        <v>125</v>
      </c>
      <c r="C209" t="str">
        <f t="shared" si="47"/>
        <v>http://www.aurochs.org/games/cowthello/!</v>
      </c>
      <c r="D209" t="s">
        <v>119</v>
      </c>
      <c r="F209" t="str">
        <f t="shared" si="46"/>
        <v>https://www.onlinespiele-sammlung.de/othello/othello-reversi-games/scriptionario/!</v>
      </c>
      <c r="G209">
        <v>42</v>
      </c>
      <c r="H209">
        <v>22</v>
      </c>
      <c r="I209" cm="1">
        <f t="array" aca="1" ref="I209" ca="1">MAX(ROW($C$1:INDIRECT("$C"&amp;(ROW()-1)))*($C209=$C$1:INDIRECT("$C"&amp;(ROW()-1))),ROW($F$1:INDIRECT("$F"&amp;(ROW()-1)))*($C209=$F$1:INDIRECT("$F"&amp;(ROW()-1))))</f>
        <v>208</v>
      </c>
      <c r="J209" cm="1">
        <f t="array" aca="1" ref="J209" ca="1">MAX(ROW($C$1:INDIRECT("$C"&amp;(ROW()-1)))*($F209=$C$1:INDIRECT("$C"&amp;(ROW()-1))),ROW($F$1:INDIRECT("$F"&amp;(ROW()-1)))*($F209=$F$1:INDIRECT("$F"&amp;(ROW()-1))))</f>
        <v>208</v>
      </c>
      <c r="K209" s="2" cm="1">
        <f t="array" aca="1" ref="K209" ca="1">IF($I209&gt;0,IF(INDEX($C:$C,$I209)=$C209,INDEX($S:$S,$I209),INDEX($T:$T,$I209)),1000)</f>
        <v>940.72728868078298</v>
      </c>
      <c r="L209" s="2" cm="1">
        <f t="array" aca="1" ref="L209" ca="1">IF($J209&gt;0,IF(INDEX($C:$C,$J209)=$F209,INDEX($S:$S,$J209),INDEX($T:$T,$J209)),1000)</f>
        <v>919.47597071514645</v>
      </c>
      <c r="M209">
        <f t="shared" ca="1" si="38"/>
        <v>224.81134385227665</v>
      </c>
      <c r="N209">
        <f t="shared" ca="1" si="39"/>
        <v>198.92525652861693</v>
      </c>
      <c r="O209">
        <f t="shared" ca="1" si="40"/>
        <v>0.53054502171914208</v>
      </c>
      <c r="P209">
        <f t="shared" ca="1" si="41"/>
        <v>0.4694549782808578</v>
      </c>
      <c r="Q209">
        <f t="shared" si="42"/>
        <v>1</v>
      </c>
      <c r="R209">
        <f t="shared" si="43"/>
        <v>0</v>
      </c>
      <c r="S209" s="2">
        <f t="shared" ca="1" si="44"/>
        <v>955.74984798577043</v>
      </c>
      <c r="T209" s="2">
        <f t="shared" ca="1" si="45"/>
        <v>904.45341141015899</v>
      </c>
    </row>
    <row r="210" spans="1:83" x14ac:dyDescent="0.25">
      <c r="A210" t="s">
        <v>129</v>
      </c>
      <c r="B210" t="s">
        <v>95</v>
      </c>
      <c r="C210" t="str">
        <f t="shared" si="47"/>
        <v>http://www.midnightbeach.com/jon/ReversiScript/!Hard</v>
      </c>
      <c r="D210" t="s">
        <v>122</v>
      </c>
      <c r="E210" t="s">
        <v>123</v>
      </c>
      <c r="F210" t="str">
        <f t="shared" si="46"/>
        <v>https://www.onlinespiele-sammlung.de/othello/othello-reversi-games/norvig/!Difficult</v>
      </c>
      <c r="G210">
        <v>37</v>
      </c>
      <c r="H210">
        <v>27</v>
      </c>
      <c r="I210" cm="1">
        <f t="array" aca="1" ref="I210" ca="1">MAX(ROW($C$1:INDIRECT("$C"&amp;(ROW()-1)))*($C210=$C$1:INDIRECT("$C"&amp;(ROW()-1))),ROW($F$1:INDIRECT("$F"&amp;(ROW()-1)))*($C210=$F$1:INDIRECT("$F"&amp;(ROW()-1))))</f>
        <v>167</v>
      </c>
      <c r="J210" cm="1">
        <f t="array" aca="1" ref="J210" ca="1">MAX(ROW($C$1:INDIRECT("$C"&amp;(ROW()-1)))*($F210=$C$1:INDIRECT("$C"&amp;(ROW()-1))),ROW($F$1:INDIRECT("$F"&amp;(ROW()-1)))*($F210=$F$1:INDIRECT("$F"&amp;(ROW()-1))))</f>
        <v>193</v>
      </c>
      <c r="K210" s="2" cm="1">
        <f t="array" aca="1" ref="K210" ca="1">IF($I210&gt;0,IF(INDEX($C:$C,$I210)=$C210,INDEX($S:$S,$I210),INDEX($T:$T,$I210)),1000)</f>
        <v>1100.5219160407885</v>
      </c>
      <c r="L210" s="2" cm="1">
        <f t="array" aca="1" ref="L210" ca="1">IF($J210&gt;0,IF(INDEX($C:$C,$J210)=$F210,INDEX($S:$S,$J210),INDEX($T:$T,$J210)),1000)</f>
        <v>1135.9698642854137</v>
      </c>
      <c r="M210">
        <f t="shared" ca="1" si="38"/>
        <v>564.03335846972743</v>
      </c>
      <c r="N210">
        <f t="shared" ca="1" si="39"/>
        <v>691.71096586891247</v>
      </c>
      <c r="O210">
        <f t="shared" ca="1" si="40"/>
        <v>0.44916257835111906</v>
      </c>
      <c r="P210">
        <f t="shared" ca="1" si="41"/>
        <v>0.55083742164888094</v>
      </c>
      <c r="Q210">
        <f t="shared" si="42"/>
        <v>1</v>
      </c>
      <c r="R210">
        <f t="shared" si="43"/>
        <v>0</v>
      </c>
      <c r="S210" s="2">
        <f t="shared" ca="1" si="44"/>
        <v>1118.1487135335526</v>
      </c>
      <c r="T210" s="2">
        <f t="shared" ca="1" si="45"/>
        <v>1118.3430667926496</v>
      </c>
    </row>
    <row r="211" spans="1:83" x14ac:dyDescent="0.25">
      <c r="A211" t="s">
        <v>129</v>
      </c>
      <c r="B211" t="s">
        <v>95</v>
      </c>
      <c r="C211" t="str">
        <f t="shared" si="47"/>
        <v>http://www.midnightbeach.com/jon/ReversiScript/!Hard</v>
      </c>
      <c r="D211" t="s">
        <v>122</v>
      </c>
      <c r="E211" t="s">
        <v>123</v>
      </c>
      <c r="F211" t="str">
        <f t="shared" si="46"/>
        <v>https://www.onlinespiele-sammlung.de/othello/othello-reversi-games/norvig/!Difficult</v>
      </c>
      <c r="G211">
        <v>38</v>
      </c>
      <c r="H211">
        <v>26</v>
      </c>
      <c r="I211" cm="1">
        <f t="array" aca="1" ref="I211" ca="1">MAX(ROW($C$1:INDIRECT("$C"&amp;(ROW()-1)))*($C211=$C$1:INDIRECT("$C"&amp;(ROW()-1))),ROW($F$1:INDIRECT("$F"&amp;(ROW()-1)))*($C211=$F$1:INDIRECT("$F"&amp;(ROW()-1))))</f>
        <v>210</v>
      </c>
      <c r="J211" cm="1">
        <f t="array" aca="1" ref="J211" ca="1">MAX(ROW($C$1:INDIRECT("$C"&amp;(ROW()-1)))*($F211=$C$1:INDIRECT("$C"&amp;(ROW()-1))),ROW($F$1:INDIRECT("$F"&amp;(ROW()-1)))*($F211=$F$1:INDIRECT("$F"&amp;(ROW()-1))))</f>
        <v>210</v>
      </c>
      <c r="K211" s="2" cm="1">
        <f t="array" aca="1" ref="K211" ca="1">IF($I211&gt;0,IF(INDEX($C:$C,$I211)=$C211,INDEX($S:$S,$I211),INDEX($T:$T,$I211)),1000)</f>
        <v>1118.1487135335526</v>
      </c>
      <c r="L211" s="2" cm="1">
        <f t="array" aca="1" ref="L211" ca="1">IF($J211&gt;0,IF(INDEX($C:$C,$J211)=$F211,INDEX($S:$S,$J211),INDEX($T:$T,$J211)),1000)</f>
        <v>1118.3430667926496</v>
      </c>
      <c r="M211">
        <f t="shared" ca="1" si="38"/>
        <v>624.26902098264304</v>
      </c>
      <c r="N211">
        <f t="shared" ca="1" si="39"/>
        <v>624.96783607051623</v>
      </c>
      <c r="O211">
        <f t="shared" ca="1" si="40"/>
        <v>0.49972030320594218</v>
      </c>
      <c r="P211">
        <f t="shared" ca="1" si="41"/>
        <v>0.5002796967940577</v>
      </c>
      <c r="Q211">
        <f t="shared" si="42"/>
        <v>1</v>
      </c>
      <c r="R211">
        <f t="shared" si="43"/>
        <v>0</v>
      </c>
      <c r="S211" s="2">
        <f t="shared" ca="1" si="44"/>
        <v>1134.1576638309625</v>
      </c>
      <c r="T211" s="2">
        <f t="shared" ca="1" si="45"/>
        <v>1102.3341164952396</v>
      </c>
    </row>
    <row r="212" spans="1:83" x14ac:dyDescent="0.25">
      <c r="A212" t="s">
        <v>129</v>
      </c>
      <c r="B212" t="s">
        <v>95</v>
      </c>
      <c r="C212" t="str">
        <f t="shared" si="47"/>
        <v>http://www.midnightbeach.com/jon/ReversiScript/!Hard</v>
      </c>
      <c r="D212" t="s">
        <v>17</v>
      </c>
      <c r="E212">
        <v>1</v>
      </c>
      <c r="F212" t="str">
        <f t="shared" si="46"/>
        <v>https://www.enil.no/othello!1</v>
      </c>
      <c r="G212">
        <v>14</v>
      </c>
      <c r="H212">
        <v>50</v>
      </c>
      <c r="I212" cm="1">
        <f t="array" aca="1" ref="I212" ca="1">MAX(ROW($C$1:INDIRECT("$C"&amp;(ROW()-1)))*($C212=$C$1:INDIRECT("$C"&amp;(ROW()-1))),ROW($F$1:INDIRECT("$F"&amp;(ROW()-1)))*($C212=$F$1:INDIRECT("$F"&amp;(ROW()-1))))</f>
        <v>211</v>
      </c>
      <c r="J212" cm="1">
        <f t="array" aca="1" ref="J212" ca="1">MAX(ROW($C$1:INDIRECT("$C"&amp;(ROW()-1)))*($F212=$C$1:INDIRECT("$C"&amp;(ROW()-1))),ROW($F$1:INDIRECT("$F"&amp;(ROW()-1)))*($F212=$F$1:INDIRECT("$F"&amp;(ROW()-1))))</f>
        <v>155</v>
      </c>
      <c r="K212" s="2" cm="1">
        <f t="array" aca="1" ref="K212" ca="1">IF($I212&gt;0,IF(INDEX($C:$C,$I212)=$C212,INDEX($S:$S,$I212),INDEX($T:$T,$I212)),1000)</f>
        <v>1134.1576638309625</v>
      </c>
      <c r="L212" s="2" cm="1">
        <f t="array" aca="1" ref="L212" ca="1">IF($J212&gt;0,IF(INDEX($C:$C,$J212)=$F212,INDEX($S:$S,$J212),INDEX($T:$T,$J212)),1000)</f>
        <v>1114.8537053820348</v>
      </c>
      <c r="M212">
        <f t="shared" ca="1" si="38"/>
        <v>684.53263765375232</v>
      </c>
      <c r="N212">
        <f t="shared" ca="1" si="39"/>
        <v>612.53973096982304</v>
      </c>
      <c r="O212">
        <f t="shared" ca="1" si="40"/>
        <v>0.52775207784293743</v>
      </c>
      <c r="P212">
        <f t="shared" ca="1" si="41"/>
        <v>0.47224792215706263</v>
      </c>
      <c r="Q212">
        <f t="shared" si="42"/>
        <v>0</v>
      </c>
      <c r="R212">
        <f t="shared" si="43"/>
        <v>1</v>
      </c>
      <c r="S212" s="2">
        <f t="shared" ca="1" si="44"/>
        <v>1117.2695973399884</v>
      </c>
      <c r="T212" s="2">
        <f t="shared" ca="1" si="45"/>
        <v>1131.7417718730089</v>
      </c>
      <c r="V212" t="s">
        <v>19</v>
      </c>
      <c r="W212" t="s">
        <v>42</v>
      </c>
      <c r="X212" t="s">
        <v>36</v>
      </c>
      <c r="Y212" t="s">
        <v>32</v>
      </c>
      <c r="Z212" t="s">
        <v>33</v>
      </c>
      <c r="AA212" t="s">
        <v>78</v>
      </c>
      <c r="AB212" t="s">
        <v>30</v>
      </c>
      <c r="AC212" t="s">
        <v>21</v>
      </c>
      <c r="AD212" t="s">
        <v>20</v>
      </c>
      <c r="AE212" t="s">
        <v>24</v>
      </c>
      <c r="AF212" t="s">
        <v>22</v>
      </c>
      <c r="AG212" t="s">
        <v>29</v>
      </c>
      <c r="AH212" t="s">
        <v>56</v>
      </c>
      <c r="AI212" t="s">
        <v>43</v>
      </c>
      <c r="AJ212" t="s">
        <v>76</v>
      </c>
      <c r="AK212" t="s">
        <v>25</v>
      </c>
      <c r="AL212" t="s">
        <v>55</v>
      </c>
      <c r="AM212" t="s">
        <v>54</v>
      </c>
      <c r="AN212" t="s">
        <v>47</v>
      </c>
      <c r="AO212" t="s">
        <v>44</v>
      </c>
      <c r="AP212" t="s">
        <v>41</v>
      </c>
      <c r="AQ212" t="s">
        <v>39</v>
      </c>
      <c r="AR212" t="s">
        <v>64</v>
      </c>
      <c r="AS212" t="s">
        <v>46</v>
      </c>
      <c r="AT212" t="s">
        <v>58</v>
      </c>
      <c r="AU212" t="s">
        <v>57</v>
      </c>
      <c r="AV212" t="s">
        <v>61</v>
      </c>
      <c r="AW212" t="s">
        <v>48</v>
      </c>
      <c r="AX212" t="s">
        <v>38</v>
      </c>
      <c r="AY212" t="s">
        <v>72</v>
      </c>
      <c r="AZ212" t="s">
        <v>71</v>
      </c>
      <c r="BA212" t="s">
        <v>59</v>
      </c>
      <c r="BB212" t="s">
        <v>63</v>
      </c>
      <c r="BC212" t="s">
        <v>62</v>
      </c>
      <c r="BD212" t="s">
        <v>66</v>
      </c>
      <c r="BE212" t="s">
        <v>77</v>
      </c>
      <c r="BF212" t="s">
        <v>68</v>
      </c>
      <c r="BG212" t="s">
        <v>73</v>
      </c>
      <c r="BH212" t="s">
        <v>75</v>
      </c>
      <c r="BI212" t="s">
        <v>74</v>
      </c>
      <c r="BJ212" t="s">
        <v>67</v>
      </c>
      <c r="BK212" t="s">
        <v>65</v>
      </c>
      <c r="BL212" t="s">
        <v>31</v>
      </c>
      <c r="BM212" t="s">
        <v>70</v>
      </c>
      <c r="BN212" t="s">
        <v>87</v>
      </c>
      <c r="BO212" t="s">
        <v>26</v>
      </c>
      <c r="BP212" t="s">
        <v>23</v>
      </c>
      <c r="BQ212" t="s">
        <v>52</v>
      </c>
      <c r="BR212" t="s">
        <v>40</v>
      </c>
      <c r="BS212" t="s">
        <v>45</v>
      </c>
      <c r="BT212" t="s">
        <v>37</v>
      </c>
      <c r="BU212" t="s">
        <v>69</v>
      </c>
      <c r="BV212" t="s">
        <v>87</v>
      </c>
      <c r="BW212" t="s">
        <v>60</v>
      </c>
      <c r="BX212" t="s">
        <v>50</v>
      </c>
      <c r="BY212" t="s">
        <v>51</v>
      </c>
      <c r="BZ212" t="s">
        <v>53</v>
      </c>
      <c r="CA212" t="s">
        <v>35</v>
      </c>
      <c r="CB212" t="s">
        <v>28</v>
      </c>
      <c r="CC212" t="s">
        <v>49</v>
      </c>
      <c r="CD212" t="s">
        <v>34</v>
      </c>
      <c r="CE212" t="s">
        <v>27</v>
      </c>
    </row>
    <row r="213" spans="1:83" x14ac:dyDescent="0.25">
      <c r="A213" t="s">
        <v>129</v>
      </c>
      <c r="B213" t="s">
        <v>95</v>
      </c>
      <c r="C213" t="str">
        <f t="shared" si="47"/>
        <v>http://www.midnightbeach.com/jon/ReversiScript/!Hard</v>
      </c>
      <c r="D213" t="s">
        <v>17</v>
      </c>
      <c r="E213">
        <v>1</v>
      </c>
      <c r="F213" t="str">
        <f t="shared" si="46"/>
        <v>https://www.enil.no/othello!1</v>
      </c>
      <c r="G213">
        <v>31</v>
      </c>
      <c r="H213">
        <v>0</v>
      </c>
      <c r="I213" cm="1">
        <f t="array" aca="1" ref="I213" ca="1">MAX(ROW($C$1:INDIRECT("$C"&amp;(ROW()-1)))*($C213=$C$1:INDIRECT("$C"&amp;(ROW()-1))),ROW($F$1:INDIRECT("$F"&amp;(ROW()-1)))*($C213=$F$1:INDIRECT("$F"&amp;(ROW()-1))))</f>
        <v>212</v>
      </c>
      <c r="J213" cm="1">
        <f t="array" aca="1" ref="J213" ca="1">MAX(ROW($C$1:INDIRECT("$C"&amp;(ROW()-1)))*($F213=$C$1:INDIRECT("$C"&amp;(ROW()-1))),ROW($F$1:INDIRECT("$F"&amp;(ROW()-1)))*($F213=$F$1:INDIRECT("$F"&amp;(ROW()-1))))</f>
        <v>212</v>
      </c>
      <c r="K213" s="2" cm="1">
        <f t="array" aca="1" ref="K213" ca="1">IF($I213&gt;0,IF(INDEX($C:$C,$I213)=$C213,INDEX($S:$S,$I213),INDEX($T:$T,$I213)),1000)</f>
        <v>1117.2695973399884</v>
      </c>
      <c r="L213" s="2" cm="1">
        <f t="array" aca="1" ref="L213" ca="1">IF($J213&gt;0,IF(INDEX($C:$C,$J213)=$F213,INDEX($S:$S,$J213),INDEX($T:$T,$J213)),1000)</f>
        <v>1131.7417718730089</v>
      </c>
      <c r="M213">
        <f t="shared" ca="1" si="38"/>
        <v>621.1178256152632</v>
      </c>
      <c r="N213">
        <f t="shared" ca="1" si="39"/>
        <v>675.07873774696736</v>
      </c>
      <c r="O213">
        <f t="shared" ca="1" si="40"/>
        <v>0.47918490387301527</v>
      </c>
      <c r="P213">
        <f t="shared" ca="1" si="41"/>
        <v>0.52081509612698473</v>
      </c>
      <c r="Q213">
        <f t="shared" si="42"/>
        <v>1</v>
      </c>
      <c r="R213">
        <f t="shared" si="43"/>
        <v>0</v>
      </c>
      <c r="S213" s="2">
        <f t="shared" ca="1" si="44"/>
        <v>1133.935680416052</v>
      </c>
      <c r="T213" s="2">
        <f t="shared" ca="1" si="45"/>
        <v>1115.0756887969453</v>
      </c>
      <c r="V213" t="s">
        <v>86</v>
      </c>
      <c r="W213" t="s">
        <v>20</v>
      </c>
      <c r="X213" t="s">
        <v>31</v>
      </c>
      <c r="Y213" t="s">
        <v>42</v>
      </c>
      <c r="Z213" t="s">
        <v>78</v>
      </c>
      <c r="AA213" t="s">
        <v>30</v>
      </c>
      <c r="AB213" t="s">
        <v>43</v>
      </c>
      <c r="AC213" t="s">
        <v>36</v>
      </c>
      <c r="AD213" t="s">
        <v>39</v>
      </c>
      <c r="AE213" t="s">
        <v>76</v>
      </c>
      <c r="AF213" t="s">
        <v>74</v>
      </c>
      <c r="AG213" t="s">
        <v>24</v>
      </c>
      <c r="AH213" t="s">
        <v>44</v>
      </c>
      <c r="AI213" t="s">
        <v>75</v>
      </c>
      <c r="AJ213" t="s">
        <v>73</v>
      </c>
      <c r="AK213" t="s">
        <v>47</v>
      </c>
      <c r="AL213" t="s">
        <v>77</v>
      </c>
      <c r="AM213" t="s">
        <v>41</v>
      </c>
      <c r="AN213" t="s">
        <v>52</v>
      </c>
      <c r="AO213" t="s">
        <v>46</v>
      </c>
      <c r="AP213" t="s">
        <v>25</v>
      </c>
      <c r="AQ213" t="s">
        <v>72</v>
      </c>
      <c r="AR213" t="s">
        <v>71</v>
      </c>
      <c r="AS213" t="s">
        <v>79</v>
      </c>
      <c r="AT213" t="s">
        <v>22</v>
      </c>
      <c r="AU213" t="s">
        <v>29</v>
      </c>
      <c r="AV213" t="s">
        <v>54</v>
      </c>
    </row>
    <row r="214" spans="1:83" x14ac:dyDescent="0.25">
      <c r="A214" t="s">
        <v>17</v>
      </c>
      <c r="B214">
        <v>1</v>
      </c>
      <c r="C214" t="str">
        <f t="shared" si="47"/>
        <v>https://www.enil.no/othello!1</v>
      </c>
      <c r="D214" t="s">
        <v>122</v>
      </c>
      <c r="E214" t="s">
        <v>123</v>
      </c>
      <c r="F214" t="str">
        <f t="shared" si="46"/>
        <v>https://www.onlinespiele-sammlung.de/othello/othello-reversi-games/norvig/!Difficult</v>
      </c>
      <c r="G214">
        <v>54</v>
      </c>
      <c r="H214">
        <v>10</v>
      </c>
      <c r="I214" cm="1">
        <f t="array" aca="1" ref="I214" ca="1">MAX(ROW($C$1:INDIRECT("$C"&amp;(ROW()-1)))*($C214=$C$1:INDIRECT("$C"&amp;(ROW()-1))),ROW($F$1:INDIRECT("$F"&amp;(ROW()-1)))*($C214=$F$1:INDIRECT("$F"&amp;(ROW()-1))))</f>
        <v>213</v>
      </c>
      <c r="J214" cm="1">
        <f t="array" aca="1" ref="J214" ca="1">MAX(ROW($C$1:INDIRECT("$C"&amp;(ROW()-1)))*($F214=$C$1:INDIRECT("$C"&amp;(ROW()-1))),ROW($F$1:INDIRECT("$F"&amp;(ROW()-1)))*($F214=$F$1:INDIRECT("$F"&amp;(ROW()-1))))</f>
        <v>211</v>
      </c>
      <c r="K214" s="2" cm="1">
        <f t="array" aca="1" ref="K214" ca="1">IF($I214&gt;0,IF(INDEX($C:$C,$I214)=$C214,INDEX($S:$S,$I214),INDEX($T:$T,$I214)),1000)</f>
        <v>1115.0756887969453</v>
      </c>
      <c r="L214" s="2" cm="1">
        <f t="array" aca="1" ref="L214" ca="1">IF($J214&gt;0,IF(INDEX($C:$C,$J214)=$F214,INDEX($S:$S,$J214),INDEX($T:$T,$J214)),1000)</f>
        <v>1102.3341164952396</v>
      </c>
      <c r="M214">
        <f t="shared" ca="1" si="38"/>
        <v>613.3229585963303</v>
      </c>
      <c r="N214">
        <f t="shared" ca="1" si="39"/>
        <v>569.94807509342684</v>
      </c>
      <c r="O214">
        <f t="shared" ca="1" si="40"/>
        <v>0.5183283805095984</v>
      </c>
      <c r="P214">
        <f t="shared" ca="1" si="41"/>
        <v>0.48167161949040155</v>
      </c>
      <c r="Q214">
        <f t="shared" si="42"/>
        <v>1</v>
      </c>
      <c r="R214">
        <f t="shared" si="43"/>
        <v>0</v>
      </c>
      <c r="S214" s="2">
        <f t="shared" ca="1" si="44"/>
        <v>1130.4891806206381</v>
      </c>
      <c r="T214" s="2">
        <f t="shared" ca="1" si="45"/>
        <v>1086.9206246715469</v>
      </c>
      <c r="V214" t="s">
        <v>89</v>
      </c>
      <c r="W214" t="s">
        <v>42</v>
      </c>
      <c r="X214" t="s">
        <v>43</v>
      </c>
      <c r="Y214" t="s">
        <v>32</v>
      </c>
      <c r="Z214" t="s">
        <v>22</v>
      </c>
      <c r="AA214" t="s">
        <v>20</v>
      </c>
      <c r="AB214" t="s">
        <v>30</v>
      </c>
      <c r="AC214" t="s">
        <v>72</v>
      </c>
      <c r="AD214" t="s">
        <v>29</v>
      </c>
      <c r="AE214" t="s">
        <v>33</v>
      </c>
      <c r="AF214" t="s">
        <v>49</v>
      </c>
      <c r="AG214" t="s">
        <v>35</v>
      </c>
      <c r="AH214" t="s">
        <v>54</v>
      </c>
      <c r="AI214" t="s">
        <v>23</v>
      </c>
      <c r="AJ214" t="s">
        <v>26</v>
      </c>
      <c r="AK214" t="s">
        <v>27</v>
      </c>
      <c r="AL214" t="s">
        <v>21</v>
      </c>
      <c r="AM214" t="s">
        <v>58</v>
      </c>
      <c r="AN214" t="s">
        <v>28</v>
      </c>
      <c r="AO214" t="s">
        <v>56</v>
      </c>
      <c r="AP214" t="s">
        <v>34</v>
      </c>
      <c r="AQ214" t="s">
        <v>37</v>
      </c>
      <c r="AR214" t="s">
        <v>38</v>
      </c>
      <c r="AS214" t="s">
        <v>24</v>
      </c>
      <c r="AT214" t="s">
        <v>31</v>
      </c>
      <c r="AU214" t="s">
        <v>46</v>
      </c>
      <c r="AV214" t="s">
        <v>25</v>
      </c>
      <c r="AW214" t="s">
        <v>36</v>
      </c>
      <c r="AX214" t="s">
        <v>62</v>
      </c>
      <c r="AY214" t="s">
        <v>78</v>
      </c>
      <c r="AZ214" t="s">
        <v>59</v>
      </c>
      <c r="BA214" t="s">
        <v>63</v>
      </c>
      <c r="BB214" t="s">
        <v>57</v>
      </c>
      <c r="BC214" t="s">
        <v>61</v>
      </c>
      <c r="BD214" t="s">
        <v>55</v>
      </c>
      <c r="BE214" t="s">
        <v>60</v>
      </c>
      <c r="BF214" t="s">
        <v>44</v>
      </c>
      <c r="BG214" t="s">
        <v>41</v>
      </c>
      <c r="BH214" t="s">
        <v>47</v>
      </c>
      <c r="BI214" t="s">
        <v>52</v>
      </c>
      <c r="BJ214" t="s">
        <v>64</v>
      </c>
      <c r="BK214" t="s">
        <v>48</v>
      </c>
      <c r="BL214" t="s">
        <v>76</v>
      </c>
      <c r="BM214" t="s">
        <v>74</v>
      </c>
      <c r="BN214" t="s">
        <v>77</v>
      </c>
      <c r="BO214" t="s">
        <v>75</v>
      </c>
      <c r="BP214" t="s">
        <v>66</v>
      </c>
      <c r="BQ214" t="s">
        <v>71</v>
      </c>
      <c r="BR214" t="s">
        <v>69</v>
      </c>
      <c r="BS214" t="s">
        <v>50</v>
      </c>
      <c r="BT214" t="s">
        <v>70</v>
      </c>
      <c r="BU214" t="s">
        <v>67</v>
      </c>
      <c r="BV214" t="s">
        <v>73</v>
      </c>
      <c r="BW214" t="s">
        <v>68</v>
      </c>
      <c r="BX214" t="s">
        <v>51</v>
      </c>
      <c r="BY214" t="s">
        <v>53</v>
      </c>
      <c r="BZ214" t="s">
        <v>65</v>
      </c>
      <c r="CA214" t="s">
        <v>40</v>
      </c>
      <c r="CB214" t="s">
        <v>45</v>
      </c>
      <c r="CC214" t="s">
        <v>87</v>
      </c>
      <c r="CD214" t="s">
        <v>39</v>
      </c>
    </row>
    <row r="215" spans="1:83" x14ac:dyDescent="0.25">
      <c r="A215" t="s">
        <v>17</v>
      </c>
      <c r="B215">
        <v>1</v>
      </c>
      <c r="C215" t="str">
        <f t="shared" si="47"/>
        <v>https://www.enil.no/othello!1</v>
      </c>
      <c r="D215" t="s">
        <v>122</v>
      </c>
      <c r="E215" t="s">
        <v>123</v>
      </c>
      <c r="F215" t="str">
        <f t="shared" si="46"/>
        <v>https://www.onlinespiele-sammlung.de/othello/othello-reversi-games/norvig/!Difficult</v>
      </c>
      <c r="G215">
        <v>9</v>
      </c>
      <c r="H215">
        <v>55</v>
      </c>
      <c r="I215" cm="1">
        <f t="array" aca="1" ref="I215" ca="1">MAX(ROW($C$1:INDIRECT("$C"&amp;(ROW()-1)))*($C215=$C$1:INDIRECT("$C"&amp;(ROW()-1))),ROW($F$1:INDIRECT("$F"&amp;(ROW()-1)))*($C215=$F$1:INDIRECT("$F"&amp;(ROW()-1))))</f>
        <v>214</v>
      </c>
      <c r="J215" cm="1">
        <f t="array" aca="1" ref="J215" ca="1">MAX(ROW($C$1:INDIRECT("$C"&amp;(ROW()-1)))*($F215=$C$1:INDIRECT("$C"&amp;(ROW()-1))),ROW($F$1:INDIRECT("$F"&amp;(ROW()-1)))*($F215=$F$1:INDIRECT("$F"&amp;(ROW()-1))))</f>
        <v>214</v>
      </c>
      <c r="K215" s="2" cm="1">
        <f t="array" aca="1" ref="K215" ca="1">IF($I215&gt;0,IF(INDEX($C:$C,$I215)=$C215,INDEX($S:$S,$I215),INDEX($T:$T,$I215)),1000)</f>
        <v>1130.4891806206381</v>
      </c>
      <c r="L215" s="2" cm="1">
        <f t="array" aca="1" ref="L215" ca="1">IF($J215&gt;0,IF(INDEX($C:$C,$J215)=$F215,INDEX($S:$S,$J215),INDEX($T:$T,$J215)),1000)</f>
        <v>1086.9206246715469</v>
      </c>
      <c r="M215">
        <f t="shared" ca="1" si="38"/>
        <v>670.2285929618763</v>
      </c>
      <c r="N215">
        <f t="shared" ca="1" si="39"/>
        <v>521.55673949659092</v>
      </c>
      <c r="O215">
        <f t="shared" ca="1" si="40"/>
        <v>0.56237358751453947</v>
      </c>
      <c r="P215">
        <f t="shared" ca="1" si="41"/>
        <v>0.43762641248546058</v>
      </c>
      <c r="Q215">
        <f t="shared" si="42"/>
        <v>0</v>
      </c>
      <c r="R215">
        <f t="shared" si="43"/>
        <v>1</v>
      </c>
      <c r="S215" s="2">
        <f t="shared" ca="1" si="44"/>
        <v>1112.4932258201727</v>
      </c>
      <c r="T215" s="2">
        <f t="shared" ca="1" si="45"/>
        <v>1104.9165794720122</v>
      </c>
      <c r="V215" t="s">
        <v>93</v>
      </c>
      <c r="W215" t="s">
        <v>30</v>
      </c>
      <c r="X215" t="s">
        <v>78</v>
      </c>
      <c r="Y215" t="s">
        <v>29</v>
      </c>
      <c r="Z215" t="s">
        <v>43</v>
      </c>
      <c r="AA215" t="s">
        <v>72</v>
      </c>
      <c r="AB215" t="s">
        <v>76</v>
      </c>
      <c r="AC215" t="s">
        <v>38</v>
      </c>
      <c r="AD215" t="s">
        <v>22</v>
      </c>
      <c r="AE215" t="s">
        <v>26</v>
      </c>
      <c r="AF215" t="s">
        <v>56</v>
      </c>
      <c r="AG215" t="s">
        <v>59</v>
      </c>
      <c r="AH215" t="s">
        <v>58</v>
      </c>
      <c r="AI215" t="s">
        <v>57</v>
      </c>
      <c r="AJ215" t="s">
        <v>74</v>
      </c>
      <c r="AK215" t="s">
        <v>75</v>
      </c>
      <c r="AL215" t="s">
        <v>42</v>
      </c>
      <c r="AM215" t="s">
        <v>71</v>
      </c>
      <c r="AN215" t="s">
        <v>73</v>
      </c>
      <c r="AO215" t="s">
        <v>68</v>
      </c>
      <c r="AP215" t="s">
        <v>77</v>
      </c>
      <c r="AQ215" t="s">
        <v>21</v>
      </c>
      <c r="AR215" t="s">
        <v>79</v>
      </c>
      <c r="AS215" t="s">
        <v>54</v>
      </c>
      <c r="AT215" t="s">
        <v>48</v>
      </c>
      <c r="AU215" t="s">
        <v>70</v>
      </c>
      <c r="AV215" t="s">
        <v>62</v>
      </c>
      <c r="AW215" t="s">
        <v>20</v>
      </c>
      <c r="AX215" t="s">
        <v>61</v>
      </c>
      <c r="AY215" t="s">
        <v>60</v>
      </c>
      <c r="AZ215" t="s">
        <v>32</v>
      </c>
      <c r="BA215" t="s">
        <v>49</v>
      </c>
      <c r="BB215" t="s">
        <v>55</v>
      </c>
      <c r="BC215" t="s">
        <v>63</v>
      </c>
      <c r="BD215" t="s">
        <v>23</v>
      </c>
      <c r="BE215" t="s">
        <v>35</v>
      </c>
      <c r="BF215" t="s">
        <v>31</v>
      </c>
      <c r="BG215" t="s">
        <v>34</v>
      </c>
      <c r="BH215" t="s">
        <v>27</v>
      </c>
      <c r="BI215" t="s">
        <v>28</v>
      </c>
      <c r="BJ215" t="s">
        <v>25</v>
      </c>
      <c r="BK215" t="s">
        <v>41</v>
      </c>
      <c r="BL215" t="s">
        <v>24</v>
      </c>
      <c r="BM215" t="s">
        <v>50</v>
      </c>
      <c r="BN215" t="s">
        <v>36</v>
      </c>
      <c r="BO215" t="s">
        <v>39</v>
      </c>
      <c r="BP215" t="s">
        <v>40</v>
      </c>
      <c r="BQ215" t="s">
        <v>45</v>
      </c>
      <c r="BR215" t="s">
        <v>53</v>
      </c>
      <c r="BS215" t="s">
        <v>51</v>
      </c>
      <c r="BT215" t="s">
        <v>46</v>
      </c>
      <c r="BU215" t="s">
        <v>44</v>
      </c>
      <c r="BV215" t="s">
        <v>47</v>
      </c>
      <c r="BW215" t="s">
        <v>52</v>
      </c>
      <c r="BX215" t="s">
        <v>37</v>
      </c>
      <c r="BY215" t="s">
        <v>87</v>
      </c>
      <c r="BZ215" t="s">
        <v>66</v>
      </c>
      <c r="CA215" t="s">
        <v>69</v>
      </c>
      <c r="CB215" t="s">
        <v>67</v>
      </c>
      <c r="CC215" t="s">
        <v>65</v>
      </c>
      <c r="CD215" t="s">
        <v>87</v>
      </c>
      <c r="CE215" t="s">
        <v>64</v>
      </c>
    </row>
    <row r="216" spans="1:83" x14ac:dyDescent="0.25">
      <c r="A216" t="s">
        <v>190</v>
      </c>
      <c r="B216">
        <v>10</v>
      </c>
      <c r="C216" t="str">
        <f t="shared" si="47"/>
        <v>https://ogeon.github.io/reversi/!10</v>
      </c>
      <c r="D216" t="s">
        <v>192</v>
      </c>
      <c r="F216" t="str">
        <f t="shared" si="46"/>
        <v>https://nowaai.github.io/wasm-othello/!</v>
      </c>
      <c r="G216">
        <v>44</v>
      </c>
      <c r="H216">
        <v>20</v>
      </c>
      <c r="I216" cm="1">
        <f t="array" aca="1" ref="I216" ca="1">MAX(ROW($C$1:INDIRECT("$C"&amp;(ROW()-1)))*($C216=$C$1:INDIRECT("$C"&amp;(ROW()-1))),ROW($F$1:INDIRECT("$F"&amp;(ROW()-1)))*($C216=$F$1:INDIRECT("$F"&amp;(ROW()-1))))</f>
        <v>0</v>
      </c>
      <c r="J216" cm="1">
        <f t="array" aca="1" ref="J216" ca="1">MAX(ROW($C$1:INDIRECT("$C"&amp;(ROW()-1)))*($F216=$C$1:INDIRECT("$C"&amp;(ROW()-1))),ROW($F$1:INDIRECT("$F"&amp;(ROW()-1)))*($F216=$F$1:INDIRECT("$F"&amp;(ROW()-1))))</f>
        <v>0</v>
      </c>
      <c r="K216" s="2" cm="1">
        <f t="array" aca="1" ref="K216" ca="1">IF($I216&gt;0,IF(INDEX($C:$C,$I216)=$C216,INDEX($S:$S,$I216),INDEX($T:$T,$I216)),1000)</f>
        <v>1000</v>
      </c>
      <c r="L216" s="2" cm="1">
        <f t="array" aca="1" ref="L216" ca="1">IF($J216&gt;0,IF(INDEX($C:$C,$J216)=$F216,INDEX($S:$S,$J216),INDEX($T:$T,$J216)),1000)</f>
        <v>1000</v>
      </c>
      <c r="M216">
        <f t="shared" ca="1" si="38"/>
        <v>316.22776601683825</v>
      </c>
      <c r="N216">
        <f t="shared" ca="1" si="39"/>
        <v>316.22776601683825</v>
      </c>
      <c r="O216">
        <f t="shared" ca="1" si="40"/>
        <v>0.5</v>
      </c>
      <c r="P216">
        <f t="shared" ca="1" si="41"/>
        <v>0.5</v>
      </c>
      <c r="Q216">
        <f t="shared" si="42"/>
        <v>1</v>
      </c>
      <c r="R216">
        <f t="shared" si="43"/>
        <v>0</v>
      </c>
      <c r="S216" s="2">
        <f t="shared" ca="1" si="44"/>
        <v>1016</v>
      </c>
      <c r="T216" s="2">
        <f t="shared" ca="1" si="45"/>
        <v>984</v>
      </c>
    </row>
    <row r="217" spans="1:83" x14ac:dyDescent="0.25">
      <c r="A217" t="s">
        <v>190</v>
      </c>
      <c r="B217">
        <v>10</v>
      </c>
      <c r="C217" t="str">
        <f t="shared" si="47"/>
        <v>https://ogeon.github.io/reversi/!10</v>
      </c>
      <c r="D217" t="s">
        <v>192</v>
      </c>
      <c r="F217" t="str">
        <f t="shared" si="46"/>
        <v>https://nowaai.github.io/wasm-othello/!</v>
      </c>
      <c r="G217">
        <v>45</v>
      </c>
      <c r="H217">
        <v>19</v>
      </c>
      <c r="I217" cm="1">
        <f t="array" aca="1" ref="I217" ca="1">MAX(ROW($C$1:INDIRECT("$C"&amp;(ROW()-1)))*($C217=$C$1:INDIRECT("$C"&amp;(ROW()-1))),ROW($F$1:INDIRECT("$F"&amp;(ROW()-1)))*($C217=$F$1:INDIRECT("$F"&amp;(ROW()-1))))</f>
        <v>216</v>
      </c>
      <c r="J217" cm="1">
        <f t="array" aca="1" ref="J217" ca="1">MAX(ROW($C$1:INDIRECT("$C"&amp;(ROW()-1)))*($F217=$C$1:INDIRECT("$C"&amp;(ROW()-1))),ROW($F$1:INDIRECT("$F"&amp;(ROW()-1)))*($F217=$F$1:INDIRECT("$F"&amp;(ROW()-1))))</f>
        <v>216</v>
      </c>
      <c r="K217" s="2" cm="1">
        <f t="array" aca="1" ref="K217" ca="1">IF($I217&gt;0,IF(INDEX($C:$C,$I217)=$C217,INDEX($S:$S,$I217),INDEX($T:$T,$I217)),1000)</f>
        <v>1016</v>
      </c>
      <c r="L217" s="2" cm="1">
        <f t="array" aca="1" ref="L217" ca="1">IF($J217&gt;0,IF(INDEX($C:$C,$J217)=$F217,INDEX($S:$S,$J217),INDEX($T:$T,$J217)),1000)</f>
        <v>984</v>
      </c>
      <c r="M217">
        <f t="shared" ca="1" si="38"/>
        <v>346.73685045253183</v>
      </c>
      <c r="N217">
        <f t="shared" ca="1" si="39"/>
        <v>288.40315031266073</v>
      </c>
      <c r="O217">
        <f t="shared" ca="1" si="40"/>
        <v>0.54592192278048368</v>
      </c>
      <c r="P217">
        <f t="shared" ca="1" si="41"/>
        <v>0.45407807721951626</v>
      </c>
      <c r="Q217">
        <f t="shared" si="42"/>
        <v>1</v>
      </c>
      <c r="R217">
        <f t="shared" si="43"/>
        <v>0</v>
      </c>
      <c r="S217" s="2">
        <f t="shared" ca="1" si="44"/>
        <v>1030.5304984710244</v>
      </c>
      <c r="T217" s="2">
        <f t="shared" ca="1" si="45"/>
        <v>969.46950152897546</v>
      </c>
    </row>
    <row r="218" spans="1:83" x14ac:dyDescent="0.25">
      <c r="A218" t="s">
        <v>190</v>
      </c>
      <c r="B218">
        <v>10</v>
      </c>
      <c r="C218" t="str">
        <f t="shared" si="47"/>
        <v>https://ogeon.github.io/reversi/!10</v>
      </c>
      <c r="D218" t="s">
        <v>193</v>
      </c>
      <c r="E218">
        <v>6</v>
      </c>
      <c r="F218" t="str">
        <f t="shared" si="46"/>
        <v>https://wasm-othello.t-yng.jp/!6</v>
      </c>
      <c r="G218">
        <v>48</v>
      </c>
      <c r="H218">
        <v>16</v>
      </c>
      <c r="I218" cm="1">
        <f t="array" aca="1" ref="I218" ca="1">MAX(ROW($C$1:INDIRECT("$C"&amp;(ROW()-1)))*($C218=$C$1:INDIRECT("$C"&amp;(ROW()-1))),ROW($F$1:INDIRECT("$F"&amp;(ROW()-1)))*($C218=$F$1:INDIRECT("$F"&amp;(ROW()-1))))</f>
        <v>217</v>
      </c>
      <c r="J218" cm="1">
        <f t="array" aca="1" ref="J218" ca="1">MAX(ROW($C$1:INDIRECT("$C"&amp;(ROW()-1)))*($F218=$C$1:INDIRECT("$C"&amp;(ROW()-1))),ROW($F$1:INDIRECT("$F"&amp;(ROW()-1)))*($F218=$F$1:INDIRECT("$F"&amp;(ROW()-1))))</f>
        <v>0</v>
      </c>
      <c r="K218" s="2" cm="1">
        <f t="array" aca="1" ref="K218" ca="1">IF($I218&gt;0,IF(INDEX($C:$C,$I218)=$C218,INDEX($S:$S,$I218),INDEX($T:$T,$I218)),1000)</f>
        <v>1030.5304984710244</v>
      </c>
      <c r="L218" s="2" cm="1">
        <f t="array" aca="1" ref="L218" ca="1">IF($J218&gt;0,IF(INDEX($C:$C,$J218)=$F218,INDEX($S:$S,$J218),INDEX($T:$T,$J218)),1000)</f>
        <v>1000</v>
      </c>
      <c r="M218">
        <f t="shared" ca="1" si="38"/>
        <v>376.98688880502959</v>
      </c>
      <c r="N218">
        <f t="shared" ca="1" si="39"/>
        <v>316.22776601683825</v>
      </c>
      <c r="O218">
        <f t="shared" ca="1" si="40"/>
        <v>0.54382417651268811</v>
      </c>
      <c r="P218">
        <f t="shared" ca="1" si="41"/>
        <v>0.45617582348731195</v>
      </c>
      <c r="Q218">
        <f t="shared" si="42"/>
        <v>1</v>
      </c>
      <c r="R218">
        <f t="shared" si="43"/>
        <v>0</v>
      </c>
      <c r="S218" s="2">
        <f t="shared" ca="1" si="44"/>
        <v>1045.1281248226185</v>
      </c>
      <c r="T218" s="2">
        <f t="shared" ca="1" si="45"/>
        <v>985.40237364840607</v>
      </c>
    </row>
    <row r="219" spans="1:83" x14ac:dyDescent="0.25">
      <c r="A219" t="s">
        <v>190</v>
      </c>
      <c r="B219">
        <v>10</v>
      </c>
      <c r="C219" t="str">
        <f t="shared" si="47"/>
        <v>https://ogeon.github.io/reversi/!10</v>
      </c>
      <c r="D219" t="s">
        <v>193</v>
      </c>
      <c r="E219">
        <v>6</v>
      </c>
      <c r="F219" t="str">
        <f t="shared" si="46"/>
        <v>https://wasm-othello.t-yng.jp/!6</v>
      </c>
      <c r="G219">
        <v>48</v>
      </c>
      <c r="H219">
        <v>16</v>
      </c>
      <c r="I219" cm="1">
        <f t="array" aca="1" ref="I219" ca="1">MAX(ROW($C$1:INDIRECT("$C"&amp;(ROW()-1)))*($C219=$C$1:INDIRECT("$C"&amp;(ROW()-1))),ROW($F$1:INDIRECT("$F"&amp;(ROW()-1)))*($C219=$F$1:INDIRECT("$F"&amp;(ROW()-1))))</f>
        <v>218</v>
      </c>
      <c r="J219" cm="1">
        <f t="array" aca="1" ref="J219" ca="1">MAX(ROW($C$1:INDIRECT("$C"&amp;(ROW()-1)))*($F219=$C$1:INDIRECT("$C"&amp;(ROW()-1))),ROW($F$1:INDIRECT("$F"&amp;(ROW()-1)))*($F219=$F$1:INDIRECT("$F"&amp;(ROW()-1))))</f>
        <v>218</v>
      </c>
      <c r="K219" s="2" cm="1">
        <f t="array" aca="1" ref="K219" ca="1">IF($I219&gt;0,IF(INDEX($C:$C,$I219)=$C219,INDEX($S:$S,$I219),INDEX($T:$T,$I219)),1000)</f>
        <v>1045.1281248226185</v>
      </c>
      <c r="L219" s="2" cm="1">
        <f t="array" aca="1" ref="L219" ca="1">IF($J219&gt;0,IF(INDEX($C:$C,$J219)=$F219,INDEX($S:$S,$J219),INDEX($T:$T,$J219)),1000)</f>
        <v>985.40237364840607</v>
      </c>
      <c r="M219">
        <f t="shared" ca="1" si="38"/>
        <v>410.03441746569831</v>
      </c>
      <c r="N219">
        <f t="shared" ca="1" si="39"/>
        <v>290.74076854640066</v>
      </c>
      <c r="O219">
        <f t="shared" ca="1" si="40"/>
        <v>0.58511549160163756</v>
      </c>
      <c r="P219">
        <f t="shared" ca="1" si="41"/>
        <v>0.41488450839836244</v>
      </c>
      <c r="Q219">
        <f t="shared" si="42"/>
        <v>1</v>
      </c>
      <c r="R219">
        <f t="shared" si="43"/>
        <v>0</v>
      </c>
      <c r="S219" s="2">
        <f t="shared" ca="1" si="44"/>
        <v>1058.4044290913662</v>
      </c>
      <c r="T219" s="2">
        <f t="shared" ca="1" si="45"/>
        <v>972.12606937965847</v>
      </c>
    </row>
    <row r="220" spans="1:83" x14ac:dyDescent="0.25">
      <c r="A220" t="s">
        <v>190</v>
      </c>
      <c r="B220">
        <v>10</v>
      </c>
      <c r="C220" t="str">
        <f t="shared" si="47"/>
        <v>https://ogeon.github.io/reversi/!10</v>
      </c>
      <c r="D220" t="s">
        <v>194</v>
      </c>
      <c r="F220" t="str">
        <f t="shared" si="46"/>
        <v>https://www.hanshq.net/files/othello/web/web_othello.html!</v>
      </c>
      <c r="G220">
        <v>13</v>
      </c>
      <c r="H220">
        <v>51</v>
      </c>
      <c r="I220" cm="1">
        <f t="array" aca="1" ref="I220" ca="1">MAX(ROW($C$1:INDIRECT("$C"&amp;(ROW()-1)))*($C220=$C$1:INDIRECT("$C"&amp;(ROW()-1))),ROW($F$1:INDIRECT("$F"&amp;(ROW()-1)))*($C220=$F$1:INDIRECT("$F"&amp;(ROW()-1))))</f>
        <v>219</v>
      </c>
      <c r="J220" cm="1">
        <f t="array" aca="1" ref="J220" ca="1">MAX(ROW($C$1:INDIRECT("$C"&amp;(ROW()-1)))*($F220=$C$1:INDIRECT("$C"&amp;(ROW()-1))),ROW($F$1:INDIRECT("$F"&amp;(ROW()-1)))*($F220=$F$1:INDIRECT("$F"&amp;(ROW()-1))))</f>
        <v>0</v>
      </c>
      <c r="K220" s="2" cm="1">
        <f t="array" aca="1" ref="K220" ca="1">IF($I220&gt;0,IF(INDEX($C:$C,$I220)=$C220,INDEX($S:$S,$I220),INDEX($T:$T,$I220)),1000)</f>
        <v>1058.4044290913662</v>
      </c>
      <c r="L220" s="2" cm="1">
        <f t="array" aca="1" ref="L220" ca="1">IF($J220&gt;0,IF(INDEX($C:$C,$J220)=$F220,INDEX($S:$S,$J220),INDEX($T:$T,$J220)),1000)</f>
        <v>1000</v>
      </c>
      <c r="M220">
        <f t="shared" ca="1" si="38"/>
        <v>442.59965669509029</v>
      </c>
      <c r="N220">
        <f t="shared" ca="1" si="39"/>
        <v>316.22776601683825</v>
      </c>
      <c r="O220">
        <f t="shared" ca="1" si="40"/>
        <v>0.58326787283636838</v>
      </c>
      <c r="P220">
        <f t="shared" ca="1" si="41"/>
        <v>0.41673212716363162</v>
      </c>
      <c r="Q220">
        <f t="shared" si="42"/>
        <v>0</v>
      </c>
      <c r="R220">
        <f t="shared" si="43"/>
        <v>1</v>
      </c>
      <c r="S220" s="2">
        <f t="shared" ca="1" si="44"/>
        <v>1039.7398571606025</v>
      </c>
      <c r="T220" s="2">
        <f t="shared" ca="1" si="45"/>
        <v>1018.6645719307638</v>
      </c>
    </row>
    <row r="221" spans="1:83" x14ac:dyDescent="0.25">
      <c r="A221" t="s">
        <v>190</v>
      </c>
      <c r="B221">
        <v>10</v>
      </c>
      <c r="C221" t="str">
        <f t="shared" si="47"/>
        <v>https://ogeon.github.io/reversi/!10</v>
      </c>
      <c r="D221" t="s">
        <v>194</v>
      </c>
      <c r="F221" t="str">
        <f t="shared" si="46"/>
        <v>https://www.hanshq.net/files/othello/web/web_othello.html!</v>
      </c>
      <c r="G221">
        <v>13</v>
      </c>
      <c r="H221">
        <v>51</v>
      </c>
      <c r="I221" cm="1">
        <f t="array" aca="1" ref="I221" ca="1">MAX(ROW($C$1:INDIRECT("$C"&amp;(ROW()-1)))*($C221=$C$1:INDIRECT("$C"&amp;(ROW()-1))),ROW($F$1:INDIRECT("$F"&amp;(ROW()-1)))*($C221=$F$1:INDIRECT("$F"&amp;(ROW()-1))))</f>
        <v>220</v>
      </c>
      <c r="J221" cm="1">
        <f t="array" aca="1" ref="J221" ca="1">MAX(ROW($C$1:INDIRECT("$C"&amp;(ROW()-1)))*($F221=$C$1:INDIRECT("$C"&amp;(ROW()-1))),ROW($F$1:INDIRECT("$F"&amp;(ROW()-1)))*($F221=$F$1:INDIRECT("$F"&amp;(ROW()-1))))</f>
        <v>220</v>
      </c>
      <c r="K221" s="2" cm="1">
        <f t="array" aca="1" ref="K221" ca="1">IF($I221&gt;0,IF(INDEX($C:$C,$I221)=$C221,INDEX($S:$S,$I221),INDEX($T:$T,$I221)),1000)</f>
        <v>1039.7398571606025</v>
      </c>
      <c r="L221" s="2" cm="1">
        <f t="array" aca="1" ref="L221" ca="1">IF($J221&gt;0,IF(INDEX($C:$C,$J221)=$F221,INDEX($S:$S,$J221),INDEX($T:$T,$J221)),1000)</f>
        <v>1018.6645719307638</v>
      </c>
      <c r="M221">
        <f t="shared" ca="1" si="38"/>
        <v>397.51145020409376</v>
      </c>
      <c r="N221">
        <f t="shared" ca="1" si="39"/>
        <v>352.09627447120658</v>
      </c>
      <c r="O221">
        <f t="shared" ca="1" si="40"/>
        <v>0.53029262788917975</v>
      </c>
      <c r="P221">
        <f t="shared" ca="1" si="41"/>
        <v>0.46970737211082025</v>
      </c>
      <c r="Q221">
        <f t="shared" si="42"/>
        <v>0</v>
      </c>
      <c r="R221">
        <f t="shared" si="43"/>
        <v>1</v>
      </c>
      <c r="S221" s="2">
        <f t="shared" ca="1" si="44"/>
        <v>1022.7704930681488</v>
      </c>
      <c r="T221" s="2">
        <f t="shared" ca="1" si="45"/>
        <v>1035.6339360232175</v>
      </c>
    </row>
    <row r="222" spans="1:83" x14ac:dyDescent="0.25">
      <c r="A222" t="s">
        <v>193</v>
      </c>
      <c r="B222">
        <v>6</v>
      </c>
      <c r="C222" t="str">
        <f t="shared" si="47"/>
        <v>https://wasm-othello.t-yng.jp/!6</v>
      </c>
      <c r="D222" t="s">
        <v>194</v>
      </c>
      <c r="F222" t="str">
        <f t="shared" si="46"/>
        <v>https://www.hanshq.net/files/othello/web/web_othello.html!</v>
      </c>
      <c r="G222">
        <v>6</v>
      </c>
      <c r="H222">
        <v>57</v>
      </c>
      <c r="I222" cm="1">
        <f t="array" aca="1" ref="I222" ca="1">MAX(ROW($C$1:INDIRECT("$C"&amp;(ROW()-1)))*($C222=$C$1:INDIRECT("$C"&amp;(ROW()-1))),ROW($F$1:INDIRECT("$F"&amp;(ROW()-1)))*($C222=$F$1:INDIRECT("$F"&amp;(ROW()-1))))</f>
        <v>219</v>
      </c>
      <c r="J222" cm="1">
        <f t="array" aca="1" ref="J222" ca="1">MAX(ROW($C$1:INDIRECT("$C"&amp;(ROW()-1)))*($F222=$C$1:INDIRECT("$C"&amp;(ROW()-1))),ROW($F$1:INDIRECT("$F"&amp;(ROW()-1)))*($F222=$F$1:INDIRECT("$F"&amp;(ROW()-1))))</f>
        <v>221</v>
      </c>
      <c r="K222" s="2" cm="1">
        <f t="array" aca="1" ref="K222" ca="1">IF($I222&gt;0,IF(INDEX($C:$C,$I222)=$C222,INDEX($S:$S,$I222),INDEX($T:$T,$I222)),1000)</f>
        <v>972.12606937965847</v>
      </c>
      <c r="L222" s="2" cm="1">
        <f t="array" aca="1" ref="L222" ca="1">IF($J222&gt;0,IF(INDEX($C:$C,$J222)=$F222,INDEX($S:$S,$J222),INDEX($T:$T,$J222)),1000)</f>
        <v>1035.6339360232175</v>
      </c>
      <c r="M222">
        <f t="shared" ca="1" si="38"/>
        <v>269.34887965035159</v>
      </c>
      <c r="N222">
        <f t="shared" ca="1" si="39"/>
        <v>388.2261991354203</v>
      </c>
      <c r="O222">
        <f t="shared" ca="1" si="40"/>
        <v>0.40960931814464552</v>
      </c>
      <c r="P222">
        <f t="shared" ca="1" si="41"/>
        <v>0.59039068185535448</v>
      </c>
      <c r="Q222">
        <f t="shared" si="42"/>
        <v>0</v>
      </c>
      <c r="R222">
        <f t="shared" si="43"/>
        <v>1</v>
      </c>
      <c r="S222" s="2">
        <f t="shared" ca="1" si="44"/>
        <v>959.01857119902979</v>
      </c>
      <c r="T222" s="2">
        <f t="shared" ca="1" si="45"/>
        <v>1048.7414342038462</v>
      </c>
    </row>
    <row r="223" spans="1:83" x14ac:dyDescent="0.25">
      <c r="A223" t="s">
        <v>193</v>
      </c>
      <c r="B223">
        <v>6</v>
      </c>
      <c r="C223" t="str">
        <f t="shared" si="47"/>
        <v>https://wasm-othello.t-yng.jp/!6</v>
      </c>
      <c r="D223" t="s">
        <v>194</v>
      </c>
      <c r="F223" t="str">
        <f t="shared" si="46"/>
        <v>https://www.hanshq.net/files/othello/web/web_othello.html!</v>
      </c>
      <c r="G223">
        <v>6</v>
      </c>
      <c r="H223">
        <v>57</v>
      </c>
      <c r="I223" cm="1">
        <f t="array" aca="1" ref="I223" ca="1">MAX(ROW($C$1:INDIRECT("$C"&amp;(ROW()-1)))*($C223=$C$1:INDIRECT("$C"&amp;(ROW()-1))),ROW($F$1:INDIRECT("$F"&amp;(ROW()-1)))*($C223=$F$1:INDIRECT("$F"&amp;(ROW()-1))))</f>
        <v>222</v>
      </c>
      <c r="J223" cm="1">
        <f t="array" aca="1" ref="J223" ca="1">MAX(ROW($C$1:INDIRECT("$C"&amp;(ROW()-1)))*($F223=$C$1:INDIRECT("$C"&amp;(ROW()-1))),ROW($F$1:INDIRECT("$F"&amp;(ROW()-1)))*($F223=$F$1:INDIRECT("$F"&amp;(ROW()-1))))</f>
        <v>222</v>
      </c>
      <c r="K223" s="2" cm="1">
        <f t="array" aca="1" ref="K223" ca="1">IF($I223&gt;0,IF(INDEX($C:$C,$I223)=$C223,INDEX($S:$S,$I223),INDEX($T:$T,$I223)),1000)</f>
        <v>959.01857119902979</v>
      </c>
      <c r="L223" s="2" cm="1">
        <f t="array" aca="1" ref="L223" ca="1">IF($J223&gt;0,IF(INDEX($C:$C,$J223)=$F223,INDEX($S:$S,$J223),INDEX($T:$T,$J223)),1000)</f>
        <v>1048.7414342038462</v>
      </c>
      <c r="M223">
        <f t="shared" ca="1" si="38"/>
        <v>249.77353938232849</v>
      </c>
      <c r="N223">
        <f t="shared" ca="1" si="39"/>
        <v>418.65240027678476</v>
      </c>
      <c r="O223">
        <f t="shared" ca="1" si="40"/>
        <v>0.37367421663753664</v>
      </c>
      <c r="P223">
        <f t="shared" ca="1" si="41"/>
        <v>0.62632578336246336</v>
      </c>
      <c r="Q223">
        <f t="shared" si="42"/>
        <v>0</v>
      </c>
      <c r="R223">
        <f t="shared" si="43"/>
        <v>1</v>
      </c>
      <c r="S223" s="2">
        <f t="shared" ca="1" si="44"/>
        <v>947.06099626662865</v>
      </c>
      <c r="T223" s="2">
        <f t="shared" ca="1" si="45"/>
        <v>1060.6990091362475</v>
      </c>
    </row>
    <row r="224" spans="1:83" x14ac:dyDescent="0.25">
      <c r="A224" t="s">
        <v>193</v>
      </c>
      <c r="B224">
        <v>6</v>
      </c>
      <c r="C224" t="str">
        <f t="shared" si="47"/>
        <v>https://wasm-othello.t-yng.jp/!6</v>
      </c>
      <c r="D224" t="s">
        <v>192</v>
      </c>
      <c r="F224" t="str">
        <f t="shared" si="46"/>
        <v>https://nowaai.github.io/wasm-othello/!</v>
      </c>
      <c r="G224">
        <v>52</v>
      </c>
      <c r="H224">
        <v>12</v>
      </c>
      <c r="I224" cm="1">
        <f t="array" aca="1" ref="I224" ca="1">MAX(ROW($C$1:INDIRECT("$C"&amp;(ROW()-1)))*($C224=$C$1:INDIRECT("$C"&amp;(ROW()-1))),ROW($F$1:INDIRECT("$F"&amp;(ROW()-1)))*($C224=$F$1:INDIRECT("$F"&amp;(ROW()-1))))</f>
        <v>223</v>
      </c>
      <c r="J224" cm="1">
        <f t="array" aca="1" ref="J224" ca="1">MAX(ROW($C$1:INDIRECT("$C"&amp;(ROW()-1)))*($F224=$C$1:INDIRECT("$C"&amp;(ROW()-1))),ROW($F$1:INDIRECT("$F"&amp;(ROW()-1)))*($F224=$F$1:INDIRECT("$F"&amp;(ROW()-1))))</f>
        <v>217</v>
      </c>
      <c r="K224" s="2" cm="1">
        <f t="array" aca="1" ref="K224" ca="1">IF($I224&gt;0,IF(INDEX($C:$C,$I224)=$C224,INDEX($S:$S,$I224),INDEX($T:$T,$I224)),1000)</f>
        <v>947.06099626662865</v>
      </c>
      <c r="L224" s="2" cm="1">
        <f t="array" aca="1" ref="L224" ca="1">IF($J224&gt;0,IF(INDEX($C:$C,$J224)=$F224,INDEX($S:$S,$J224),INDEX($T:$T,$J224)),1000)</f>
        <v>969.46950152897546</v>
      </c>
      <c r="M224">
        <f t="shared" ca="1" si="38"/>
        <v>233.1591646409133</v>
      </c>
      <c r="N224">
        <f t="shared" ca="1" si="39"/>
        <v>265.26121456631904</v>
      </c>
      <c r="O224">
        <f t="shared" ca="1" si="40"/>
        <v>0.46779621052366877</v>
      </c>
      <c r="P224">
        <f t="shared" ca="1" si="41"/>
        <v>0.53220378947633118</v>
      </c>
      <c r="Q224">
        <f t="shared" si="42"/>
        <v>1</v>
      </c>
      <c r="R224">
        <f t="shared" si="43"/>
        <v>0</v>
      </c>
      <c r="S224" s="2">
        <f t="shared" ca="1" si="44"/>
        <v>964.09151752987123</v>
      </c>
      <c r="T224" s="2">
        <f t="shared" ca="1" si="45"/>
        <v>952.43898026573288</v>
      </c>
    </row>
    <row r="225" spans="1:85" x14ac:dyDescent="0.25">
      <c r="A225" t="s">
        <v>193</v>
      </c>
      <c r="B225">
        <v>6</v>
      </c>
      <c r="C225" t="str">
        <f t="shared" si="47"/>
        <v>https://wasm-othello.t-yng.jp/!6</v>
      </c>
      <c r="D225" t="s">
        <v>192</v>
      </c>
      <c r="F225" t="str">
        <f t="shared" si="46"/>
        <v>https://nowaai.github.io/wasm-othello/!</v>
      </c>
      <c r="G225">
        <v>47</v>
      </c>
      <c r="H225">
        <v>17</v>
      </c>
      <c r="I225" cm="1">
        <f t="array" aca="1" ref="I225" ca="1">MAX(ROW($C$1:INDIRECT("$C"&amp;(ROW()-1)))*($C225=$C$1:INDIRECT("$C"&amp;(ROW()-1))),ROW($F$1:INDIRECT("$F"&amp;(ROW()-1)))*($C225=$F$1:INDIRECT("$F"&amp;(ROW()-1))))</f>
        <v>224</v>
      </c>
      <c r="J225" cm="1">
        <f t="array" aca="1" ref="J225" ca="1">MAX(ROW($C$1:INDIRECT("$C"&amp;(ROW()-1)))*($F225=$C$1:INDIRECT("$C"&amp;(ROW()-1))),ROW($F$1:INDIRECT("$F"&amp;(ROW()-1)))*($F225=$F$1:INDIRECT("$F"&amp;(ROW()-1))))</f>
        <v>224</v>
      </c>
      <c r="K225" s="2" cm="1">
        <f t="array" aca="1" ref="K225" ca="1">IF($I225&gt;0,IF(INDEX($C:$C,$I225)=$C225,INDEX($S:$S,$I225),INDEX($T:$T,$I225)),1000)</f>
        <v>964.09151752987123</v>
      </c>
      <c r="L225" s="2" cm="1">
        <f t="array" aca="1" ref="L225" ca="1">IF($J225&gt;0,IF(INDEX($C:$C,$J225)=$F225,INDEX($S:$S,$J225),INDEX($T:$T,$J225)),1000)</f>
        <v>952.43898026573288</v>
      </c>
      <c r="M225">
        <f t="shared" ca="1" si="38"/>
        <v>257.17502683586014</v>
      </c>
      <c r="N225">
        <f t="shared" ca="1" si="39"/>
        <v>240.49023717762091</v>
      </c>
      <c r="O225">
        <f t="shared" ca="1" si="40"/>
        <v>0.51676306431725083</v>
      </c>
      <c r="P225">
        <f t="shared" ca="1" si="41"/>
        <v>0.48323693568274911</v>
      </c>
      <c r="Q225">
        <f t="shared" si="42"/>
        <v>1</v>
      </c>
      <c r="R225">
        <f t="shared" si="43"/>
        <v>0</v>
      </c>
      <c r="S225" s="2">
        <f t="shared" ca="1" si="44"/>
        <v>979.55509947171925</v>
      </c>
      <c r="T225" s="2">
        <f t="shared" ca="1" si="45"/>
        <v>936.97539832388486</v>
      </c>
    </row>
    <row r="226" spans="1:85" x14ac:dyDescent="0.25">
      <c r="A226" t="s">
        <v>193</v>
      </c>
      <c r="B226">
        <v>6</v>
      </c>
      <c r="C226" t="str">
        <f t="shared" si="47"/>
        <v>https://wasm-othello.t-yng.jp/!6</v>
      </c>
      <c r="D226" t="s">
        <v>192</v>
      </c>
      <c r="F226" t="str">
        <f t="shared" si="46"/>
        <v>https://nowaai.github.io/wasm-othello/!</v>
      </c>
      <c r="G226">
        <v>38</v>
      </c>
      <c r="H226">
        <v>26</v>
      </c>
      <c r="I226" cm="1">
        <f t="array" aca="1" ref="I226" ca="1">MAX(ROW($C$1:INDIRECT("$C"&amp;(ROW()-1)))*($C226=$C$1:INDIRECT("$C"&amp;(ROW()-1))),ROW($F$1:INDIRECT("$F"&amp;(ROW()-1)))*($C226=$F$1:INDIRECT("$F"&amp;(ROW()-1))))</f>
        <v>225</v>
      </c>
      <c r="J226" cm="1">
        <f t="array" aca="1" ref="J226" ca="1">MAX(ROW($C$1:INDIRECT("$C"&amp;(ROW()-1)))*($F226=$C$1:INDIRECT("$C"&amp;(ROW()-1))),ROW($F$1:INDIRECT("$F"&amp;(ROW()-1)))*($F226=$F$1:INDIRECT("$F"&amp;(ROW()-1))))</f>
        <v>225</v>
      </c>
      <c r="K226" s="2" cm="1">
        <f t="array" aca="1" ref="K226" ca="1">IF($I226&gt;0,IF(INDEX($C:$C,$I226)=$C226,INDEX($S:$S,$I226),INDEX($T:$T,$I226)),1000)</f>
        <v>979.55509947171925</v>
      </c>
      <c r="L226" s="2" cm="1">
        <f t="array" aca="1" ref="L226" ca="1">IF($J226&gt;0,IF(INDEX($C:$C,$J226)=$F226,INDEX($S:$S,$J226),INDEX($T:$T,$J226)),1000)</f>
        <v>936.97539832388486</v>
      </c>
      <c r="M226">
        <f t="shared" ca="1" si="38"/>
        <v>281.11741373204887</v>
      </c>
      <c r="N226">
        <f t="shared" ca="1" si="39"/>
        <v>220.00801152385534</v>
      </c>
      <c r="O226">
        <f t="shared" ca="1" si="40"/>
        <v>0.56097216298393504</v>
      </c>
      <c r="P226">
        <f t="shared" ca="1" si="41"/>
        <v>0.4390278370160649</v>
      </c>
      <c r="Q226">
        <f t="shared" si="42"/>
        <v>1</v>
      </c>
      <c r="R226">
        <f t="shared" si="43"/>
        <v>0</v>
      </c>
      <c r="S226" s="2">
        <f t="shared" ca="1" si="44"/>
        <v>993.60399025623337</v>
      </c>
      <c r="T226" s="2">
        <f t="shared" ca="1" si="45"/>
        <v>922.92650753937073</v>
      </c>
    </row>
    <row r="227" spans="1:85" x14ac:dyDescent="0.25">
      <c r="A227" t="s">
        <v>195</v>
      </c>
      <c r="B227" t="s">
        <v>196</v>
      </c>
      <c r="C227" t="str">
        <f t="shared" si="47"/>
        <v>https://reversi.kkty.jp/!minimax4</v>
      </c>
      <c r="D227" t="s">
        <v>197</v>
      </c>
      <c r="F227" t="str">
        <f t="shared" si="46"/>
        <v>http://www.quickhack.net/flipout/demo/!</v>
      </c>
      <c r="G227">
        <v>20</v>
      </c>
      <c r="H227">
        <v>44</v>
      </c>
      <c r="I227" cm="1">
        <f t="array" aca="1" ref="I227" ca="1">MAX(ROW($C$1:INDIRECT("$C"&amp;(ROW()-1)))*($C227=$C$1:INDIRECT("$C"&amp;(ROW()-1))),ROW($F$1:INDIRECT("$F"&amp;(ROW()-1)))*($C227=$F$1:INDIRECT("$F"&amp;(ROW()-1))))</f>
        <v>0</v>
      </c>
      <c r="J227" cm="1">
        <f t="array" aca="1" ref="J227" ca="1">MAX(ROW($C$1:INDIRECT("$C"&amp;(ROW()-1)))*($F227=$C$1:INDIRECT("$C"&amp;(ROW()-1))),ROW($F$1:INDIRECT("$F"&amp;(ROW()-1)))*($F227=$F$1:INDIRECT("$F"&amp;(ROW()-1))))</f>
        <v>0</v>
      </c>
      <c r="K227" s="2" cm="1">
        <f t="array" aca="1" ref="K227" ca="1">IF($I227&gt;0,IF(INDEX($C:$C,$I227)=$C227,INDEX($S:$S,$I227),INDEX($T:$T,$I227)),1000)</f>
        <v>1000</v>
      </c>
      <c r="L227" s="2" cm="1">
        <f t="array" aca="1" ref="L227" ca="1">IF($J227&gt;0,IF(INDEX($C:$C,$J227)=$F227,INDEX($S:$S,$J227),INDEX($T:$T,$J227)),1000)</f>
        <v>1000</v>
      </c>
      <c r="M227">
        <f t="shared" ca="1" si="38"/>
        <v>316.22776601683825</v>
      </c>
      <c r="N227">
        <f t="shared" ca="1" si="39"/>
        <v>316.22776601683825</v>
      </c>
      <c r="O227">
        <f t="shared" ca="1" si="40"/>
        <v>0.5</v>
      </c>
      <c r="P227">
        <f t="shared" ca="1" si="41"/>
        <v>0.5</v>
      </c>
      <c r="Q227">
        <f t="shared" si="42"/>
        <v>0</v>
      </c>
      <c r="R227">
        <f t="shared" si="43"/>
        <v>1</v>
      </c>
      <c r="S227" s="2">
        <f t="shared" ca="1" si="44"/>
        <v>984</v>
      </c>
      <c r="T227" s="2">
        <f t="shared" ca="1" si="45"/>
        <v>1016</v>
      </c>
    </row>
    <row r="228" spans="1:85" x14ac:dyDescent="0.25">
      <c r="A228" t="s">
        <v>195</v>
      </c>
      <c r="B228" t="s">
        <v>196</v>
      </c>
      <c r="C228" t="str">
        <f t="shared" si="47"/>
        <v>https://reversi.kkty.jp/!minimax4</v>
      </c>
      <c r="D228" t="s">
        <v>197</v>
      </c>
      <c r="F228" t="str">
        <f t="shared" si="46"/>
        <v>http://www.quickhack.net/flipout/demo/!</v>
      </c>
      <c r="G228">
        <v>20</v>
      </c>
      <c r="H228">
        <v>44</v>
      </c>
      <c r="I228" cm="1">
        <f t="array" aca="1" ref="I228" ca="1">MAX(ROW($C$1:INDIRECT("$C"&amp;(ROW()-1)))*($C228=$C$1:INDIRECT("$C"&amp;(ROW()-1))),ROW($F$1:INDIRECT("$F"&amp;(ROW()-1)))*($C228=$F$1:INDIRECT("$F"&amp;(ROW()-1))))</f>
        <v>227</v>
      </c>
      <c r="J228" cm="1">
        <f t="array" aca="1" ref="J228" ca="1">MAX(ROW($C$1:INDIRECT("$C"&amp;(ROW()-1)))*($F228=$C$1:INDIRECT("$C"&amp;(ROW()-1))),ROW($F$1:INDIRECT("$F"&amp;(ROW()-1)))*($F228=$F$1:INDIRECT("$F"&amp;(ROW()-1))))</f>
        <v>227</v>
      </c>
      <c r="K228" s="2" cm="1">
        <f t="array" aca="1" ref="K228" ca="1">IF($I228&gt;0,IF(INDEX($C:$C,$I228)=$C228,INDEX($S:$S,$I228),INDEX($T:$T,$I228)),1000)</f>
        <v>984</v>
      </c>
      <c r="L228" s="2" cm="1">
        <f t="array" aca="1" ref="L228" ca="1">IF($J228&gt;0,IF(INDEX($C:$C,$J228)=$F228,INDEX($S:$S,$J228),INDEX($T:$T,$J228)),1000)</f>
        <v>1016</v>
      </c>
      <c r="M228">
        <f t="shared" ca="1" si="38"/>
        <v>288.40315031266073</v>
      </c>
      <c r="N228">
        <f t="shared" ca="1" si="39"/>
        <v>346.73685045253183</v>
      </c>
      <c r="O228">
        <f t="shared" ca="1" si="40"/>
        <v>0.45407807721951626</v>
      </c>
      <c r="P228">
        <f t="shared" ca="1" si="41"/>
        <v>0.54592192278048368</v>
      </c>
      <c r="Q228">
        <f t="shared" si="42"/>
        <v>0</v>
      </c>
      <c r="R228">
        <f t="shared" si="43"/>
        <v>1</v>
      </c>
      <c r="S228" s="2">
        <f t="shared" ca="1" si="44"/>
        <v>969.46950152897546</v>
      </c>
      <c r="T228" s="2">
        <f t="shared" ca="1" si="45"/>
        <v>1030.5304984710244</v>
      </c>
    </row>
    <row r="229" spans="1:85" x14ac:dyDescent="0.25">
      <c r="A229" t="s">
        <v>195</v>
      </c>
      <c r="B229" t="s">
        <v>196</v>
      </c>
      <c r="C229" t="str">
        <f t="shared" si="47"/>
        <v>https://reversi.kkty.jp/!minimax4</v>
      </c>
      <c r="D229" t="s">
        <v>198</v>
      </c>
      <c r="F229" t="str">
        <f t="shared" si="46"/>
        <v>https://lazy-guy.github.io/reversi/index.html!</v>
      </c>
      <c r="G229">
        <v>58</v>
      </c>
      <c r="H229">
        <v>3</v>
      </c>
      <c r="I229" cm="1">
        <f t="array" aca="1" ref="I229" ca="1">MAX(ROW($C$1:INDIRECT("$C"&amp;(ROW()-1)))*($C229=$C$1:INDIRECT("$C"&amp;(ROW()-1))),ROW($F$1:INDIRECT("$F"&amp;(ROW()-1)))*($C229=$F$1:INDIRECT("$F"&amp;(ROW()-1))))</f>
        <v>228</v>
      </c>
      <c r="J229" cm="1">
        <f t="array" aca="1" ref="J229" ca="1">MAX(ROW($C$1:INDIRECT("$C"&amp;(ROW()-1)))*($F229=$C$1:INDIRECT("$C"&amp;(ROW()-1))),ROW($F$1:INDIRECT("$F"&amp;(ROW()-1)))*($F229=$F$1:INDIRECT("$F"&amp;(ROW()-1))))</f>
        <v>0</v>
      </c>
      <c r="K229" s="2" cm="1">
        <f t="array" aca="1" ref="K229" ca="1">IF($I229&gt;0,IF(INDEX($C:$C,$I229)=$C229,INDEX($S:$S,$I229),INDEX($T:$T,$I229)),1000)</f>
        <v>969.46950152897546</v>
      </c>
      <c r="L229" s="2" cm="1">
        <f t="array" aca="1" ref="L229" ca="1">IF($J229&gt;0,IF(INDEX($C:$C,$J229)=$F229,INDEX($S:$S,$J229),INDEX($T:$T,$J229)),1000)</f>
        <v>1000</v>
      </c>
      <c r="M229">
        <f t="shared" ca="1" si="38"/>
        <v>265.26121456631904</v>
      </c>
      <c r="N229">
        <f t="shared" ca="1" si="39"/>
        <v>316.22776601683825</v>
      </c>
      <c r="O229">
        <f t="shared" ca="1" si="40"/>
        <v>0.45617582348731145</v>
      </c>
      <c r="P229">
        <f t="shared" ca="1" si="41"/>
        <v>0.54382417651268855</v>
      </c>
      <c r="Q229">
        <f t="shared" si="42"/>
        <v>1</v>
      </c>
      <c r="R229">
        <f t="shared" si="43"/>
        <v>0</v>
      </c>
      <c r="S229" s="2">
        <f t="shared" ca="1" si="44"/>
        <v>986.87187517738153</v>
      </c>
      <c r="T229" s="2">
        <f t="shared" ca="1" si="45"/>
        <v>982.59762635159393</v>
      </c>
    </row>
    <row r="230" spans="1:85" x14ac:dyDescent="0.25">
      <c r="A230" t="s">
        <v>195</v>
      </c>
      <c r="B230" t="s">
        <v>196</v>
      </c>
      <c r="C230" t="str">
        <f t="shared" si="47"/>
        <v>https://reversi.kkty.jp/!minimax4</v>
      </c>
      <c r="D230" t="s">
        <v>198</v>
      </c>
      <c r="F230" t="str">
        <f t="shared" si="46"/>
        <v>https://lazy-guy.github.io/reversi/index.html!</v>
      </c>
      <c r="G230">
        <v>58</v>
      </c>
      <c r="H230">
        <v>3</v>
      </c>
      <c r="I230" cm="1">
        <f t="array" aca="1" ref="I230" ca="1">MAX(ROW($C$1:INDIRECT("$C"&amp;(ROW()-1)))*($C230=$C$1:INDIRECT("$C"&amp;(ROW()-1))),ROW($F$1:INDIRECT("$F"&amp;(ROW()-1)))*($C230=$F$1:INDIRECT("$F"&amp;(ROW()-1))))</f>
        <v>229</v>
      </c>
      <c r="J230" cm="1">
        <f t="array" aca="1" ref="J230" ca="1">MAX(ROW($C$1:INDIRECT("$C"&amp;(ROW()-1)))*($F230=$C$1:INDIRECT("$C"&amp;(ROW()-1))),ROW($F$1:INDIRECT("$F"&amp;(ROW()-1)))*($F230=$F$1:INDIRECT("$F"&amp;(ROW()-1))))</f>
        <v>229</v>
      </c>
      <c r="K230" s="2" cm="1">
        <f t="array" aca="1" ref="K230" ca="1">IF($I230&gt;0,IF(INDEX($C:$C,$I230)=$C230,INDEX($S:$S,$I230),INDEX($T:$T,$I230)),1000)</f>
        <v>986.87187517738153</v>
      </c>
      <c r="L230" s="2" cm="1">
        <f t="array" aca="1" ref="L230" ca="1">IF($J230&gt;0,IF(INDEX($C:$C,$J230)=$F230,INDEX($S:$S,$J230),INDEX($T:$T,$J230)),1000)</f>
        <v>982.59762635159393</v>
      </c>
      <c r="M230">
        <f t="shared" ca="1" si="38"/>
        <v>293.21061437921622</v>
      </c>
      <c r="N230">
        <f t="shared" ca="1" si="39"/>
        <v>286.08432703166869</v>
      </c>
      <c r="O230">
        <f t="shared" ca="1" si="40"/>
        <v>0.5061508282207603</v>
      </c>
      <c r="P230">
        <f t="shared" ca="1" si="41"/>
        <v>0.4938491717792397</v>
      </c>
      <c r="Q230">
        <f t="shared" si="42"/>
        <v>1</v>
      </c>
      <c r="R230">
        <f t="shared" si="43"/>
        <v>0</v>
      </c>
      <c r="S230" s="2">
        <f t="shared" ca="1" si="44"/>
        <v>1002.6750486743172</v>
      </c>
      <c r="T230" s="2">
        <f t="shared" ca="1" si="45"/>
        <v>966.79445285465829</v>
      </c>
    </row>
    <row r="231" spans="1:85" x14ac:dyDescent="0.25">
      <c r="A231" t="s">
        <v>198</v>
      </c>
      <c r="C231" t="str">
        <f t="shared" si="47"/>
        <v>https://lazy-guy.github.io/reversi/index.html!</v>
      </c>
      <c r="D231" t="s">
        <v>195</v>
      </c>
      <c r="E231" t="s">
        <v>196</v>
      </c>
      <c r="F231" t="str">
        <f t="shared" si="46"/>
        <v>https://reversi.kkty.jp/!minimax4</v>
      </c>
      <c r="G231">
        <v>14</v>
      </c>
      <c r="H231">
        <v>50</v>
      </c>
      <c r="I231" cm="1">
        <f t="array" aca="1" ref="I231" ca="1">MAX(ROW($C$1:INDIRECT("$C"&amp;(ROW()-1)))*($C231=$C$1:INDIRECT("$C"&amp;(ROW()-1))),ROW($F$1:INDIRECT("$F"&amp;(ROW()-1)))*($C231=$F$1:INDIRECT("$F"&amp;(ROW()-1))))</f>
        <v>230</v>
      </c>
      <c r="J231" cm="1">
        <f t="array" aca="1" ref="J231" ca="1">MAX(ROW($C$1:INDIRECT("$C"&amp;(ROW()-1)))*($F231=$C$1:INDIRECT("$C"&amp;(ROW()-1))),ROW($F$1:INDIRECT("$F"&amp;(ROW()-1)))*($F231=$F$1:INDIRECT("$F"&amp;(ROW()-1))))</f>
        <v>230</v>
      </c>
      <c r="K231" s="2" cm="1">
        <f t="array" aca="1" ref="K231" ca="1">IF($I231&gt;0,IF(INDEX($C:$C,$I231)=$C231,INDEX($S:$S,$I231),INDEX($T:$T,$I231)),1000)</f>
        <v>966.79445285465829</v>
      </c>
      <c r="L231" s="2" cm="1">
        <f t="array" aca="1" ref="L231" ca="1">IF($J231&gt;0,IF(INDEX($C:$C,$J231)=$F231,INDEX($S:$S,$J231),INDEX($T:$T,$J231)),1000)</f>
        <v>1002.6750486743172</v>
      </c>
      <c r="M231">
        <f t="shared" ca="1" si="38"/>
        <v>261.2077944363233</v>
      </c>
      <c r="N231">
        <f t="shared" ca="1" si="39"/>
        <v>321.13498555522273</v>
      </c>
      <c r="O231">
        <f t="shared" ca="1" si="40"/>
        <v>0.44854646337353976</v>
      </c>
      <c r="P231">
        <f t="shared" ca="1" si="41"/>
        <v>0.55145353662646035</v>
      </c>
      <c r="Q231">
        <f t="shared" si="42"/>
        <v>0</v>
      </c>
      <c r="R231">
        <f t="shared" si="43"/>
        <v>1</v>
      </c>
      <c r="S231" s="2">
        <f t="shared" ca="1" si="44"/>
        <v>952.44096602670504</v>
      </c>
      <c r="T231" s="2">
        <f t="shared" ca="1" si="45"/>
        <v>1017.0285355022704</v>
      </c>
    </row>
    <row r="232" spans="1:85" x14ac:dyDescent="0.25">
      <c r="A232" t="s">
        <v>198</v>
      </c>
      <c r="C232" t="str">
        <f t="shared" si="47"/>
        <v>https://lazy-guy.github.io/reversi/index.html!</v>
      </c>
      <c r="D232" t="s">
        <v>195</v>
      </c>
      <c r="E232" t="s">
        <v>196</v>
      </c>
      <c r="F232" t="str">
        <f t="shared" si="46"/>
        <v>https://reversi.kkty.jp/!minimax4</v>
      </c>
      <c r="G232">
        <v>14</v>
      </c>
      <c r="H232">
        <v>50</v>
      </c>
      <c r="I232" cm="1">
        <f t="array" aca="1" ref="I232" ca="1">MAX(ROW($C$1:INDIRECT("$C"&amp;(ROW()-1)))*($C232=$C$1:INDIRECT("$C"&amp;(ROW()-1))),ROW($F$1:INDIRECT("$F"&amp;(ROW()-1)))*($C232=$F$1:INDIRECT("$F"&amp;(ROW()-1))))</f>
        <v>231</v>
      </c>
      <c r="J232" cm="1">
        <f t="array" aca="1" ref="J232" ca="1">MAX(ROW($C$1:INDIRECT("$C"&amp;(ROW()-1)))*($F232=$C$1:INDIRECT("$C"&amp;(ROW()-1))),ROW($F$1:INDIRECT("$F"&amp;(ROW()-1)))*($F232=$F$1:INDIRECT("$F"&amp;(ROW()-1))))</f>
        <v>231</v>
      </c>
      <c r="K232" s="2" cm="1">
        <f t="array" aca="1" ref="K232" ca="1">IF($I232&gt;0,IF(INDEX($C:$C,$I232)=$C232,INDEX($S:$S,$I232),INDEX($T:$T,$I232)),1000)</f>
        <v>952.44096602670504</v>
      </c>
      <c r="L232" s="2" cm="1">
        <f t="array" aca="1" ref="L232" ca="1">IF($J232&gt;0,IF(INDEX($C:$C,$J232)=$F232,INDEX($S:$S,$J232),INDEX($T:$T,$J232)),1000)</f>
        <v>1017.0285355022704</v>
      </c>
      <c r="M232">
        <f t="shared" ca="1" si="38"/>
        <v>240.49298622738172</v>
      </c>
      <c r="N232">
        <f t="shared" ca="1" si="39"/>
        <v>348.79587388012413</v>
      </c>
      <c r="O232">
        <f t="shared" ca="1" si="40"/>
        <v>0.40810713133709642</v>
      </c>
      <c r="P232">
        <f t="shared" ca="1" si="41"/>
        <v>0.59189286866290369</v>
      </c>
      <c r="Q232">
        <f t="shared" si="42"/>
        <v>0</v>
      </c>
      <c r="R232">
        <f t="shared" si="43"/>
        <v>1</v>
      </c>
      <c r="S232" s="2">
        <f t="shared" ca="1" si="44"/>
        <v>939.38153782391794</v>
      </c>
      <c r="T232" s="2">
        <f t="shared" ca="1" si="45"/>
        <v>1030.0879637050575</v>
      </c>
    </row>
    <row r="233" spans="1:85" x14ac:dyDescent="0.25">
      <c r="A233" t="s">
        <v>195</v>
      </c>
      <c r="B233" t="s">
        <v>196</v>
      </c>
      <c r="C233" t="str">
        <f t="shared" si="47"/>
        <v>https://reversi.kkty.jp/!minimax4</v>
      </c>
      <c r="D233" t="s">
        <v>116</v>
      </c>
      <c r="E233" t="s">
        <v>131</v>
      </c>
      <c r="F233" t="str">
        <f t="shared" si="46"/>
        <v>https://kana.github.io/othello-js/!M-4096</v>
      </c>
      <c r="G233">
        <v>63</v>
      </c>
      <c r="H233">
        <v>1</v>
      </c>
      <c r="I233" cm="1">
        <f t="array" aca="1" ref="I233" ca="1">MAX(ROW($C$1:INDIRECT("$C"&amp;(ROW()-1)))*($C233=$C$1:INDIRECT("$C"&amp;(ROW()-1))),ROW($F$1:INDIRECT("$F"&amp;(ROW()-1)))*($C233=$F$1:INDIRECT("$F"&amp;(ROW()-1))))</f>
        <v>232</v>
      </c>
      <c r="J233" cm="1">
        <f t="array" aca="1" ref="J233" ca="1">MAX(ROW($C$1:INDIRECT("$C"&amp;(ROW()-1)))*($F233=$C$1:INDIRECT("$C"&amp;(ROW()-1))),ROW($F$1:INDIRECT("$F"&amp;(ROW()-1)))*($F233=$F$1:INDIRECT("$F"&amp;(ROW()-1))))</f>
        <v>201</v>
      </c>
      <c r="K233" s="2" cm="1">
        <f t="array" aca="1" ref="K233" ca="1">IF($I233&gt;0,IF(INDEX($C:$C,$I233)=$C233,INDEX($S:$S,$I233),INDEX($T:$T,$I233)),1000)</f>
        <v>1030.0879637050575</v>
      </c>
      <c r="L233" s="2" cm="1">
        <f t="array" aca="1" ref="L233" ca="1">IF($J233&gt;0,IF(INDEX($C:$C,$J233)=$F233,INDEX($S:$S,$J233),INDEX($T:$T,$J233)),1000)</f>
        <v>1093.3206052663841</v>
      </c>
      <c r="M233">
        <f t="shared" ca="1" si="38"/>
        <v>376.02776142807795</v>
      </c>
      <c r="N233">
        <f t="shared" ca="1" si="39"/>
        <v>541.12987724213701</v>
      </c>
      <c r="O233">
        <f t="shared" ca="1" si="40"/>
        <v>0.40999250900126599</v>
      </c>
      <c r="P233">
        <f t="shared" ca="1" si="41"/>
        <v>0.59000749099873406</v>
      </c>
      <c r="Q233">
        <f t="shared" si="42"/>
        <v>1</v>
      </c>
      <c r="R233">
        <f t="shared" si="43"/>
        <v>0</v>
      </c>
      <c r="S233" s="2">
        <f t="shared" ca="1" si="44"/>
        <v>1048.9682034170171</v>
      </c>
      <c r="T233" s="2">
        <f t="shared" ca="1" si="45"/>
        <v>1074.4403655544245</v>
      </c>
    </row>
    <row r="234" spans="1:85" x14ac:dyDescent="0.25">
      <c r="A234" t="s">
        <v>195</v>
      </c>
      <c r="B234" t="s">
        <v>196</v>
      </c>
      <c r="C234" t="str">
        <f t="shared" si="47"/>
        <v>https://reversi.kkty.jp/!minimax4</v>
      </c>
      <c r="D234" t="s">
        <v>116</v>
      </c>
      <c r="E234" t="s">
        <v>131</v>
      </c>
      <c r="F234" t="str">
        <f t="shared" si="46"/>
        <v>https://kana.github.io/othello-js/!M-4096</v>
      </c>
      <c r="G234">
        <v>35</v>
      </c>
      <c r="H234">
        <v>29</v>
      </c>
      <c r="I234" cm="1">
        <f t="array" aca="1" ref="I234" ca="1">MAX(ROW($C$1:INDIRECT("$C"&amp;(ROW()-1)))*($C234=$C$1:INDIRECT("$C"&amp;(ROW()-1))),ROW($F$1:INDIRECT("$F"&amp;(ROW()-1)))*($C234=$F$1:INDIRECT("$F"&amp;(ROW()-1))))</f>
        <v>233</v>
      </c>
      <c r="J234" cm="1">
        <f t="array" aca="1" ref="J234" ca="1">MAX(ROW($C$1:INDIRECT("$C"&amp;(ROW()-1)))*($F234=$C$1:INDIRECT("$C"&amp;(ROW()-1))),ROW($F$1:INDIRECT("$F"&amp;(ROW()-1)))*($F234=$F$1:INDIRECT("$F"&amp;(ROW()-1))))</f>
        <v>233</v>
      </c>
      <c r="K234" s="2" cm="1">
        <f t="array" aca="1" ref="K234" ca="1">IF($I234&gt;0,IF(INDEX($C:$C,$I234)=$C234,INDEX($S:$S,$I234),INDEX($T:$T,$I234)),1000)</f>
        <v>1048.9682034170171</v>
      </c>
      <c r="L234" s="2" cm="1">
        <f t="array" aca="1" ref="L234" ca="1">IF($J234&gt;0,IF(INDEX($C:$C,$J234)=$F234,INDEX($S:$S,$J234),INDEX($T:$T,$J234)),1000)</f>
        <v>1074.4403655544245</v>
      </c>
      <c r="M234">
        <f t="shared" ca="1" si="38"/>
        <v>419.1992611711695</v>
      </c>
      <c r="N234">
        <f t="shared" ca="1" si="39"/>
        <v>485.40127626352262</v>
      </c>
      <c r="O234">
        <f t="shared" ca="1" si="40"/>
        <v>0.46340814959048565</v>
      </c>
      <c r="P234">
        <f t="shared" ca="1" si="41"/>
        <v>0.5365918504095144</v>
      </c>
      <c r="Q234">
        <f t="shared" si="42"/>
        <v>1</v>
      </c>
      <c r="R234">
        <f t="shared" si="43"/>
        <v>0</v>
      </c>
      <c r="S234" s="2">
        <f t="shared" ca="1" si="44"/>
        <v>1066.1391426301216</v>
      </c>
      <c r="T234" s="2">
        <f t="shared" ca="1" si="45"/>
        <v>1057.26942634132</v>
      </c>
    </row>
    <row r="235" spans="1:85" x14ac:dyDescent="0.25">
      <c r="A235" t="s">
        <v>129</v>
      </c>
      <c r="B235" t="s">
        <v>95</v>
      </c>
      <c r="C235" t="str">
        <f t="shared" si="47"/>
        <v>http://www.midnightbeach.com/jon/ReversiScript/!Hard</v>
      </c>
      <c r="D235" t="s">
        <v>194</v>
      </c>
      <c r="F235" t="str">
        <f t="shared" si="46"/>
        <v>https://www.hanshq.net/files/othello/web/web_othello.html!</v>
      </c>
      <c r="G235">
        <v>6</v>
      </c>
      <c r="H235">
        <v>57</v>
      </c>
      <c r="I235" cm="1">
        <f t="array" aca="1" ref="I235" ca="1">MAX(ROW($C$1:INDIRECT("$C"&amp;(ROW()-1)))*($C235=$C$1:INDIRECT("$C"&amp;(ROW()-1))),ROW($F$1:INDIRECT("$F"&amp;(ROW()-1)))*($C235=$F$1:INDIRECT("$F"&amp;(ROW()-1))))</f>
        <v>213</v>
      </c>
      <c r="J235" cm="1">
        <f t="array" aca="1" ref="J235" ca="1">MAX(ROW($C$1:INDIRECT("$C"&amp;(ROW()-1)))*($F235=$C$1:INDIRECT("$C"&amp;(ROW()-1))),ROW($F$1:INDIRECT("$F"&amp;(ROW()-1)))*($F235=$F$1:INDIRECT("$F"&amp;(ROW()-1))))</f>
        <v>223</v>
      </c>
      <c r="K235" s="2" cm="1">
        <f t="array" aca="1" ref="K235" ca="1">IF($I235&gt;0,IF(INDEX($C:$C,$I235)=$C235,INDEX($S:$S,$I235),INDEX($T:$T,$I235)),1000)</f>
        <v>1133.935680416052</v>
      </c>
      <c r="L235" s="2" cm="1">
        <f t="array" aca="1" ref="L235" ca="1">IF($J235&gt;0,IF(INDEX($C:$C,$J235)=$F235,INDEX($S:$S,$J235),INDEX($T:$T,$J235)),1000)</f>
        <v>1060.6990091362475</v>
      </c>
      <c r="M235">
        <f t="shared" ca="1" si="38"/>
        <v>683.65847361742851</v>
      </c>
      <c r="N235">
        <f t="shared" ca="1" si="39"/>
        <v>448.48458755238983</v>
      </c>
      <c r="O235">
        <f t="shared" ca="1" si="40"/>
        <v>0.60386226534923892</v>
      </c>
      <c r="P235">
        <f t="shared" ca="1" si="41"/>
        <v>0.39613773465076102</v>
      </c>
      <c r="Q235">
        <f t="shared" si="42"/>
        <v>0</v>
      </c>
      <c r="R235">
        <f t="shared" si="43"/>
        <v>1</v>
      </c>
      <c r="S235" s="2">
        <f t="shared" ca="1" si="44"/>
        <v>1114.6120879248765</v>
      </c>
      <c r="T235" s="2">
        <f t="shared" ca="1" si="45"/>
        <v>1080.0226016274232</v>
      </c>
    </row>
    <row r="236" spans="1:85" x14ac:dyDescent="0.25">
      <c r="A236" t="s">
        <v>129</v>
      </c>
      <c r="B236" t="s">
        <v>95</v>
      </c>
      <c r="C236" t="str">
        <f t="shared" si="47"/>
        <v>http://www.midnightbeach.com/jon/ReversiScript/!Hard</v>
      </c>
      <c r="D236" t="s">
        <v>194</v>
      </c>
      <c r="F236" t="str">
        <f t="shared" si="46"/>
        <v>https://www.hanshq.net/files/othello/web/web_othello.html!</v>
      </c>
      <c r="G236">
        <v>13</v>
      </c>
      <c r="H236">
        <v>50</v>
      </c>
      <c r="I236" cm="1">
        <f t="array" aca="1" ref="I236" ca="1">MAX(ROW($C$1:INDIRECT("$C"&amp;(ROW()-1)))*($C236=$C$1:INDIRECT("$C"&amp;(ROW()-1))),ROW($F$1:INDIRECT("$F"&amp;(ROW()-1)))*($C236=$F$1:INDIRECT("$F"&amp;(ROW()-1))))</f>
        <v>235</v>
      </c>
      <c r="J236" cm="1">
        <f t="array" aca="1" ref="J236" ca="1">MAX(ROW($C$1:INDIRECT("$C"&amp;(ROW()-1)))*($F236=$C$1:INDIRECT("$C"&amp;(ROW()-1))),ROW($F$1:INDIRECT("$F"&amp;(ROW()-1)))*($F236=$F$1:INDIRECT("$F"&amp;(ROW()-1))))</f>
        <v>235</v>
      </c>
      <c r="K236" s="2" cm="1">
        <f t="array" aca="1" ref="K236" ca="1">IF($I236&gt;0,IF(INDEX($C:$C,$I236)=$C236,INDEX($S:$S,$I236),INDEX($T:$T,$I236)),1000)</f>
        <v>1114.6120879248765</v>
      </c>
      <c r="L236" s="2" cm="1">
        <f t="array" aca="1" ref="L236" ca="1">IF($J236&gt;0,IF(INDEX($C:$C,$J236)=$F236,INDEX($S:$S,$J236),INDEX($T:$T,$J236)),1000)</f>
        <v>1080.0226016274232</v>
      </c>
      <c r="M236">
        <f t="shared" ca="1" si="38"/>
        <v>611.68836500682801</v>
      </c>
      <c r="N236">
        <f t="shared" ca="1" si="39"/>
        <v>501.25244504787463</v>
      </c>
      <c r="O236">
        <f t="shared" ca="1" si="40"/>
        <v>0.54961446240502465</v>
      </c>
      <c r="P236">
        <f t="shared" ca="1" si="41"/>
        <v>0.4503855375949754</v>
      </c>
      <c r="Q236">
        <f t="shared" si="42"/>
        <v>0</v>
      </c>
      <c r="R236">
        <f t="shared" si="43"/>
        <v>1</v>
      </c>
      <c r="S236" s="2">
        <f t="shared" ca="1" si="44"/>
        <v>1097.0244251279157</v>
      </c>
      <c r="T236" s="2">
        <f t="shared" ca="1" si="45"/>
        <v>1097.610264424384</v>
      </c>
    </row>
    <row r="237" spans="1:85" x14ac:dyDescent="0.25">
      <c r="A237" t="s">
        <v>17</v>
      </c>
      <c r="B237">
        <v>5</v>
      </c>
      <c r="C237" t="str">
        <f t="shared" si="47"/>
        <v>https://www.enil.no/othello!5</v>
      </c>
      <c r="D237" t="s">
        <v>194</v>
      </c>
      <c r="F237" t="str">
        <f t="shared" si="46"/>
        <v>https://www.hanshq.net/files/othello/web/web_othello.html!</v>
      </c>
      <c r="G237">
        <v>1</v>
      </c>
      <c r="H237">
        <v>62</v>
      </c>
      <c r="I237" cm="1">
        <f t="array" aca="1" ref="I237" ca="1">MAX(ROW($C$1:INDIRECT("$C"&amp;(ROW()-1)))*($C237=$C$1:INDIRECT("$C"&amp;(ROW()-1))),ROW($F$1:INDIRECT("$F"&amp;(ROW()-1)))*($C237=$F$1:INDIRECT("$F"&amp;(ROW()-1))))</f>
        <v>0</v>
      </c>
      <c r="J237" cm="1">
        <f t="array" aca="1" ref="J237" ca="1">MAX(ROW($C$1:INDIRECT("$C"&amp;(ROW()-1)))*($F237=$C$1:INDIRECT("$C"&amp;(ROW()-1))),ROW($F$1:INDIRECT("$F"&amp;(ROW()-1)))*($F237=$F$1:INDIRECT("$F"&amp;(ROW()-1))))</f>
        <v>236</v>
      </c>
      <c r="K237" s="2" cm="1">
        <f t="array" aca="1" ref="K237" ca="1">IF($I237&gt;0,IF(INDEX($C:$C,$I237)=$C237,INDEX($S:$S,$I237),INDEX($T:$T,$I237)),1000)</f>
        <v>1000</v>
      </c>
      <c r="L237" s="2" cm="1">
        <f t="array" aca="1" ref="L237" ca="1">IF($J237&gt;0,IF(INDEX($C:$C,$J237)=$F237,INDEX($S:$S,$J237),INDEX($T:$T,$J237)),1000)</f>
        <v>1097.610264424384</v>
      </c>
      <c r="M237">
        <f t="shared" ca="1" si="38"/>
        <v>316.22776601683825</v>
      </c>
      <c r="N237">
        <f t="shared" ca="1" si="39"/>
        <v>554.65848497160562</v>
      </c>
      <c r="O237">
        <f t="shared" ca="1" si="40"/>
        <v>0.36311029788095067</v>
      </c>
      <c r="P237">
        <f t="shared" ca="1" si="41"/>
        <v>0.63688970211904927</v>
      </c>
      <c r="Q237">
        <f t="shared" si="42"/>
        <v>0</v>
      </c>
      <c r="R237">
        <f t="shared" si="43"/>
        <v>1</v>
      </c>
      <c r="S237" s="2">
        <f t="shared" ca="1" si="44"/>
        <v>988.38047046780957</v>
      </c>
      <c r="T237" s="2">
        <f t="shared" ca="1" si="45"/>
        <v>1109.2297939565744</v>
      </c>
      <c r="V237" t="s">
        <v>92</v>
      </c>
      <c r="W237" t="s">
        <v>38</v>
      </c>
      <c r="X237" t="s">
        <v>33</v>
      </c>
      <c r="Y237" t="s">
        <v>29</v>
      </c>
      <c r="Z237" t="s">
        <v>55</v>
      </c>
      <c r="AA237" t="s">
        <v>30</v>
      </c>
      <c r="AB237" t="s">
        <v>22</v>
      </c>
      <c r="AC237" t="s">
        <v>54</v>
      </c>
      <c r="AD237" t="s">
        <v>56</v>
      </c>
      <c r="AE237" t="s">
        <v>62</v>
      </c>
      <c r="AF237" t="s">
        <v>48</v>
      </c>
      <c r="AG237" t="s">
        <v>58</v>
      </c>
      <c r="AH237" t="s">
        <v>57</v>
      </c>
      <c r="AI237" t="s">
        <v>61</v>
      </c>
      <c r="AJ237" t="s">
        <v>72</v>
      </c>
      <c r="AK237" t="s">
        <v>79</v>
      </c>
      <c r="AL237" t="s">
        <v>78</v>
      </c>
      <c r="AM237" t="s">
        <v>23</v>
      </c>
      <c r="AN237" t="s">
        <v>59</v>
      </c>
      <c r="AO237" t="s">
        <v>63</v>
      </c>
      <c r="AP237" t="s">
        <v>32</v>
      </c>
      <c r="AQ237" t="s">
        <v>71</v>
      </c>
      <c r="AR237" t="s">
        <v>21</v>
      </c>
      <c r="AS237" t="s">
        <v>20</v>
      </c>
      <c r="AT237" t="s">
        <v>28</v>
      </c>
      <c r="AU237" t="s">
        <v>26</v>
      </c>
      <c r="AV237" t="s">
        <v>27</v>
      </c>
      <c r="AW237" t="s">
        <v>60</v>
      </c>
      <c r="AX237" t="s">
        <v>49</v>
      </c>
      <c r="AY237" t="s">
        <v>31</v>
      </c>
      <c r="AZ237" t="s">
        <v>24</v>
      </c>
      <c r="BA237" t="s">
        <v>34</v>
      </c>
      <c r="BB237" t="s">
        <v>37</v>
      </c>
      <c r="BC237" t="s">
        <v>74</v>
      </c>
      <c r="BD237" t="s">
        <v>46</v>
      </c>
      <c r="BE237" t="s">
        <v>53</v>
      </c>
      <c r="BF237" t="s">
        <v>66</v>
      </c>
      <c r="BG237" t="s">
        <v>77</v>
      </c>
      <c r="BH237" t="s">
        <v>75</v>
      </c>
      <c r="BI237" t="s">
        <v>76</v>
      </c>
      <c r="BJ237" t="s">
        <v>70</v>
      </c>
      <c r="BK237" t="s">
        <v>69</v>
      </c>
      <c r="BL237" t="s">
        <v>36</v>
      </c>
      <c r="BM237" t="s">
        <v>73</v>
      </c>
      <c r="BN237" t="s">
        <v>35</v>
      </c>
      <c r="BO237" t="s">
        <v>45</v>
      </c>
      <c r="BP237" t="s">
        <v>87</v>
      </c>
      <c r="BQ237" t="s">
        <v>25</v>
      </c>
      <c r="BR237" t="s">
        <v>42</v>
      </c>
      <c r="BS237" t="s">
        <v>39</v>
      </c>
      <c r="BT237" t="s">
        <v>41</v>
      </c>
      <c r="BU237" t="s">
        <v>52</v>
      </c>
      <c r="BV237" t="s">
        <v>47</v>
      </c>
      <c r="BW237" t="s">
        <v>50</v>
      </c>
      <c r="BX237" t="s">
        <v>64</v>
      </c>
      <c r="BY237" t="s">
        <v>40</v>
      </c>
      <c r="BZ237" t="s">
        <v>87</v>
      </c>
      <c r="CA237" t="s">
        <v>68</v>
      </c>
      <c r="CB237" t="s">
        <v>87</v>
      </c>
      <c r="CC237" t="s">
        <v>67</v>
      </c>
      <c r="CD237" t="s">
        <v>87</v>
      </c>
      <c r="CE237" t="s">
        <v>44</v>
      </c>
      <c r="CF237" t="s">
        <v>87</v>
      </c>
      <c r="CG237" t="s">
        <v>65</v>
      </c>
    </row>
    <row r="238" spans="1:85" x14ac:dyDescent="0.25">
      <c r="A238" t="s">
        <v>17</v>
      </c>
      <c r="B238">
        <v>5</v>
      </c>
      <c r="C238" t="str">
        <f t="shared" si="47"/>
        <v>https://www.enil.no/othello!5</v>
      </c>
      <c r="D238" t="s">
        <v>194</v>
      </c>
      <c r="F238" t="str">
        <f t="shared" si="46"/>
        <v>https://www.hanshq.net/files/othello/web/web_othello.html!</v>
      </c>
      <c r="G238">
        <v>14</v>
      </c>
      <c r="H238">
        <v>50</v>
      </c>
      <c r="I238" cm="1">
        <f t="array" aca="1" ref="I238" ca="1">MAX(ROW($C$1:INDIRECT("$C"&amp;(ROW()-1)))*($C238=$C$1:INDIRECT("$C"&amp;(ROW()-1))),ROW($F$1:INDIRECT("$F"&amp;(ROW()-1)))*($C238=$F$1:INDIRECT("$F"&amp;(ROW()-1))))</f>
        <v>237</v>
      </c>
      <c r="J238" cm="1">
        <f t="array" aca="1" ref="J238" ca="1">MAX(ROW($C$1:INDIRECT("$C"&amp;(ROW()-1)))*($F238=$C$1:INDIRECT("$C"&amp;(ROW()-1))),ROW($F$1:INDIRECT("$F"&amp;(ROW()-1)))*($F238=$F$1:INDIRECT("$F"&amp;(ROW()-1))))</f>
        <v>237</v>
      </c>
      <c r="K238" s="2" cm="1">
        <f t="array" aca="1" ref="K238" ca="1">IF($I238&gt;0,IF(INDEX($C:$C,$I238)=$C238,INDEX($S:$S,$I238),INDEX($T:$T,$I238)),1000)</f>
        <v>988.38047046780957</v>
      </c>
      <c r="L238" s="2" cm="1">
        <f t="array" aca="1" ref="L238" ca="1">IF($J238&gt;0,IF(INDEX($C:$C,$J238)=$F238,INDEX($S:$S,$J238),INDEX($T:$T,$J238)),1000)</f>
        <v>1109.2297939565744</v>
      </c>
      <c r="M238">
        <f t="shared" ca="1" si="38"/>
        <v>295.76799424520499</v>
      </c>
      <c r="N238">
        <f t="shared" ca="1" si="39"/>
        <v>593.02702461930869</v>
      </c>
      <c r="O238">
        <f t="shared" ca="1" si="40"/>
        <v>0.33277413573161729</v>
      </c>
      <c r="P238">
        <f t="shared" ca="1" si="41"/>
        <v>0.66722586426838282</v>
      </c>
      <c r="Q238">
        <f t="shared" si="42"/>
        <v>0</v>
      </c>
      <c r="R238">
        <f t="shared" si="43"/>
        <v>1</v>
      </c>
      <c r="S238" s="2">
        <f t="shared" ca="1" si="44"/>
        <v>977.73169812439778</v>
      </c>
      <c r="T238" s="2">
        <f t="shared" ca="1" si="45"/>
        <v>1119.8785662999862</v>
      </c>
      <c r="V238" t="s">
        <v>19</v>
      </c>
      <c r="W238" t="s">
        <v>42</v>
      </c>
      <c r="X238" t="s">
        <v>38</v>
      </c>
      <c r="Y238" t="s">
        <v>22</v>
      </c>
      <c r="Z238" t="s">
        <v>20</v>
      </c>
      <c r="AA238" t="s">
        <v>33</v>
      </c>
      <c r="AB238" t="s">
        <v>62</v>
      </c>
      <c r="AC238" t="s">
        <v>32</v>
      </c>
      <c r="AD238" t="s">
        <v>29</v>
      </c>
      <c r="AE238" t="s">
        <v>55</v>
      </c>
      <c r="AF238" t="s">
        <v>54</v>
      </c>
      <c r="AG238" t="s">
        <v>58</v>
      </c>
      <c r="AH238" t="s">
        <v>43</v>
      </c>
      <c r="AI238" t="s">
        <v>30</v>
      </c>
      <c r="AJ238" t="s">
        <v>57</v>
      </c>
      <c r="AK238" t="s">
        <v>61</v>
      </c>
      <c r="AL238" t="s">
        <v>26</v>
      </c>
      <c r="AM238" t="s">
        <v>23</v>
      </c>
      <c r="AN238" t="s">
        <v>28</v>
      </c>
      <c r="AO238" t="s">
        <v>21</v>
      </c>
      <c r="AP238" t="s">
        <v>56</v>
      </c>
      <c r="AQ238" t="s">
        <v>49</v>
      </c>
      <c r="AR238" t="s">
        <v>35</v>
      </c>
      <c r="AS238" t="s">
        <v>76</v>
      </c>
      <c r="AT238" t="s">
        <v>72</v>
      </c>
      <c r="AU238" t="s">
        <v>34</v>
      </c>
      <c r="AV238" t="s">
        <v>27</v>
      </c>
      <c r="AW238" t="s">
        <v>53</v>
      </c>
      <c r="AX238" t="s">
        <v>73</v>
      </c>
      <c r="AY238" t="s">
        <v>48</v>
      </c>
      <c r="AZ238" t="s">
        <v>63</v>
      </c>
      <c r="BA238" t="s">
        <v>50</v>
      </c>
      <c r="BB238" t="s">
        <v>77</v>
      </c>
      <c r="BC238" t="s">
        <v>59</v>
      </c>
      <c r="BD238" t="s">
        <v>78</v>
      </c>
      <c r="BE238" t="s">
        <v>69</v>
      </c>
      <c r="BF238" t="s">
        <v>70</v>
      </c>
      <c r="BG238" t="s">
        <v>71</v>
      </c>
      <c r="BH238" t="s">
        <v>51</v>
      </c>
      <c r="BI238" t="s">
        <v>60</v>
      </c>
      <c r="BJ238" t="s">
        <v>66</v>
      </c>
      <c r="BK238" t="s">
        <v>74</v>
      </c>
      <c r="BL238" t="s">
        <v>37</v>
      </c>
      <c r="BM238" t="s">
        <v>75</v>
      </c>
      <c r="BN238" t="s">
        <v>87</v>
      </c>
      <c r="BO238" t="s">
        <v>36</v>
      </c>
      <c r="BP238" t="s">
        <v>25</v>
      </c>
      <c r="BQ238" t="s">
        <v>41</v>
      </c>
      <c r="BR238" t="s">
        <v>67</v>
      </c>
      <c r="BS238" t="s">
        <v>65</v>
      </c>
      <c r="BT238" t="s">
        <v>24</v>
      </c>
      <c r="BU238" t="s">
        <v>47</v>
      </c>
      <c r="BV238" t="s">
        <v>64</v>
      </c>
      <c r="BW238" t="s">
        <v>39</v>
      </c>
      <c r="BX238" t="s">
        <v>44</v>
      </c>
      <c r="BY238" t="s">
        <v>68</v>
      </c>
      <c r="BZ238" t="s">
        <v>52</v>
      </c>
      <c r="CA238" t="s">
        <v>46</v>
      </c>
      <c r="CB238" t="s">
        <v>40</v>
      </c>
      <c r="CC238" t="s">
        <v>31</v>
      </c>
      <c r="CD238" t="s">
        <v>87</v>
      </c>
      <c r="CE238" t="s">
        <v>45</v>
      </c>
    </row>
    <row r="239" spans="1:85" x14ac:dyDescent="0.25">
      <c r="A239" t="s">
        <v>17</v>
      </c>
      <c r="B239">
        <v>5</v>
      </c>
      <c r="C239" t="str">
        <f t="shared" si="47"/>
        <v>https://www.enil.no/othello!5</v>
      </c>
      <c r="D239" t="s">
        <v>195</v>
      </c>
      <c r="E239" t="s">
        <v>196</v>
      </c>
      <c r="F239" t="str">
        <f t="shared" si="46"/>
        <v>https://reversi.kkty.jp/!minimax4</v>
      </c>
      <c r="G239">
        <v>46</v>
      </c>
      <c r="H239">
        <v>18</v>
      </c>
      <c r="I239" cm="1">
        <f t="array" aca="1" ref="I239" ca="1">MAX(ROW($C$1:INDIRECT("$C"&amp;(ROW()-1)))*($C239=$C$1:INDIRECT("$C"&amp;(ROW()-1))),ROW($F$1:INDIRECT("$F"&amp;(ROW()-1)))*($C239=$F$1:INDIRECT("$F"&amp;(ROW()-1))))</f>
        <v>238</v>
      </c>
      <c r="J239" cm="1">
        <f t="array" aca="1" ref="J239" ca="1">MAX(ROW($C$1:INDIRECT("$C"&amp;(ROW()-1)))*($F239=$C$1:INDIRECT("$C"&amp;(ROW()-1))),ROW($F$1:INDIRECT("$F"&amp;(ROW()-1)))*($F239=$F$1:INDIRECT("$F"&amp;(ROW()-1))))</f>
        <v>234</v>
      </c>
      <c r="K239" s="2" cm="1">
        <f t="array" aca="1" ref="K239" ca="1">IF($I239&gt;0,IF(INDEX($C:$C,$I239)=$C239,INDEX($S:$S,$I239),INDEX($T:$T,$I239)),1000)</f>
        <v>977.73169812439778</v>
      </c>
      <c r="L239" s="2" cm="1">
        <f t="array" aca="1" ref="L239" ca="1">IF($J239&gt;0,IF(INDEX($C:$C,$J239)=$F239,INDEX($S:$S,$J239),INDEX($T:$T,$J239)),1000)</f>
        <v>1066.1391426301216</v>
      </c>
      <c r="M239">
        <f t="shared" ca="1" si="38"/>
        <v>278.18214100489126</v>
      </c>
      <c r="N239">
        <f t="shared" ca="1" si="39"/>
        <v>462.7515227925885</v>
      </c>
      <c r="O239">
        <f t="shared" ca="1" si="40"/>
        <v>0.3754481063515655</v>
      </c>
      <c r="P239">
        <f t="shared" ca="1" si="41"/>
        <v>0.62455189364843444</v>
      </c>
      <c r="Q239">
        <f t="shared" si="42"/>
        <v>1</v>
      </c>
      <c r="R239">
        <f t="shared" si="43"/>
        <v>0</v>
      </c>
      <c r="S239" s="2">
        <f t="shared" ca="1" si="44"/>
        <v>997.71735872114766</v>
      </c>
      <c r="T239" s="2">
        <f t="shared" ca="1" si="45"/>
        <v>1046.1534820333716</v>
      </c>
      <c r="V239" t="s">
        <v>19</v>
      </c>
      <c r="W239" t="s">
        <v>42</v>
      </c>
      <c r="X239" t="s">
        <v>38</v>
      </c>
      <c r="Y239" t="s">
        <v>22</v>
      </c>
      <c r="Z239" t="s">
        <v>20</v>
      </c>
      <c r="AA239" t="s">
        <v>43</v>
      </c>
      <c r="AB239" t="s">
        <v>33</v>
      </c>
      <c r="AC239" t="s">
        <v>32</v>
      </c>
      <c r="AD239" t="s">
        <v>29</v>
      </c>
      <c r="AE239" t="s">
        <v>54</v>
      </c>
      <c r="AF239" t="s">
        <v>26</v>
      </c>
      <c r="AG239" t="s">
        <v>55</v>
      </c>
      <c r="AH239" t="s">
        <v>56</v>
      </c>
      <c r="AI239" t="s">
        <v>58</v>
      </c>
      <c r="AJ239" t="s">
        <v>62</v>
      </c>
      <c r="AK239" t="s">
        <v>72</v>
      </c>
      <c r="AL239" t="s">
        <v>57</v>
      </c>
      <c r="AM239" t="s">
        <v>61</v>
      </c>
      <c r="AN239" t="s">
        <v>59</v>
      </c>
      <c r="AO239" t="s">
        <v>63</v>
      </c>
      <c r="AP239" t="s">
        <v>78</v>
      </c>
      <c r="AQ239" t="s">
        <v>34</v>
      </c>
      <c r="AR239" t="s">
        <v>27</v>
      </c>
      <c r="AS239" t="s">
        <v>28</v>
      </c>
      <c r="AT239" t="s">
        <v>21</v>
      </c>
      <c r="AU239" t="s">
        <v>31</v>
      </c>
      <c r="AV239" t="s">
        <v>23</v>
      </c>
      <c r="AW239" t="s">
        <v>49</v>
      </c>
      <c r="AX239" t="s">
        <v>48</v>
      </c>
      <c r="AY239" t="s">
        <v>74</v>
      </c>
      <c r="AZ239" t="s">
        <v>35</v>
      </c>
      <c r="BA239" t="s">
        <v>76</v>
      </c>
      <c r="BB239" t="s">
        <v>37</v>
      </c>
      <c r="BC239" t="s">
        <v>36</v>
      </c>
      <c r="BD239" t="s">
        <v>25</v>
      </c>
      <c r="BE239" t="s">
        <v>41</v>
      </c>
      <c r="BF239" t="s">
        <v>30</v>
      </c>
      <c r="BG239" t="s">
        <v>24</v>
      </c>
      <c r="BH239" t="s">
        <v>44</v>
      </c>
      <c r="BI239" t="s">
        <v>39</v>
      </c>
      <c r="BJ239" t="s">
        <v>64</v>
      </c>
      <c r="BK239" t="s">
        <v>77</v>
      </c>
      <c r="BL239" t="s">
        <v>53</v>
      </c>
      <c r="BM239" t="s">
        <v>67</v>
      </c>
      <c r="BN239" t="s">
        <v>65</v>
      </c>
      <c r="BO239" t="s">
        <v>68</v>
      </c>
      <c r="BP239" t="s">
        <v>47</v>
      </c>
      <c r="BQ239" t="s">
        <v>46</v>
      </c>
      <c r="BR239" t="s">
        <v>52</v>
      </c>
      <c r="BS239" t="s">
        <v>40</v>
      </c>
      <c r="BT239" t="s">
        <v>45</v>
      </c>
      <c r="BU239" t="s">
        <v>50</v>
      </c>
      <c r="BV239" t="s">
        <v>51</v>
      </c>
      <c r="BW239" t="s">
        <v>60</v>
      </c>
      <c r="BX239" t="s">
        <v>73</v>
      </c>
      <c r="BY239" t="s">
        <v>75</v>
      </c>
      <c r="BZ239" t="s">
        <v>66</v>
      </c>
      <c r="CA239" t="s">
        <v>70</v>
      </c>
      <c r="CB239" t="s">
        <v>69</v>
      </c>
      <c r="CC239" t="s">
        <v>71</v>
      </c>
    </row>
    <row r="240" spans="1:85" x14ac:dyDescent="0.25">
      <c r="A240" t="s">
        <v>17</v>
      </c>
      <c r="B240">
        <v>5</v>
      </c>
      <c r="C240" t="str">
        <f t="shared" si="47"/>
        <v>https://www.enil.no/othello!5</v>
      </c>
      <c r="D240" t="s">
        <v>195</v>
      </c>
      <c r="E240" t="s">
        <v>196</v>
      </c>
      <c r="F240" t="str">
        <f t="shared" si="46"/>
        <v>https://reversi.kkty.jp/!minimax4</v>
      </c>
      <c r="G240">
        <v>40</v>
      </c>
      <c r="H240">
        <v>24</v>
      </c>
      <c r="I240" cm="1">
        <f t="array" aca="1" ref="I240" ca="1">MAX(ROW($C$1:INDIRECT("$C"&amp;(ROW()-1)))*($C240=$C$1:INDIRECT("$C"&amp;(ROW()-1))),ROW($F$1:INDIRECT("$F"&amp;(ROW()-1)))*($C240=$F$1:INDIRECT("$F"&amp;(ROW()-1))))</f>
        <v>239</v>
      </c>
      <c r="J240" cm="1">
        <f t="array" aca="1" ref="J240" ca="1">MAX(ROW($C$1:INDIRECT("$C"&amp;(ROW()-1)))*($F240=$C$1:INDIRECT("$C"&amp;(ROW()-1))),ROW($F$1:INDIRECT("$F"&amp;(ROW()-1)))*($F240=$F$1:INDIRECT("$F"&amp;(ROW()-1))))</f>
        <v>239</v>
      </c>
      <c r="K240" s="2" cm="1">
        <f t="array" aca="1" ref="K240" ca="1">IF($I240&gt;0,IF(INDEX($C:$C,$I240)=$C240,INDEX($S:$S,$I240),INDEX($T:$T,$I240)),1000)</f>
        <v>997.71735872114766</v>
      </c>
      <c r="L240" s="2" cm="1">
        <f t="array" aca="1" ref="L240" ca="1">IF($J240&gt;0,IF(INDEX($C:$C,$J240)=$F240,INDEX($S:$S,$J240),INDEX($T:$T,$J240)),1000)</f>
        <v>1046.1534820333716</v>
      </c>
      <c r="M240">
        <f t="shared" ca="1" si="38"/>
        <v>312.09973276606098</v>
      </c>
      <c r="N240">
        <f t="shared" ca="1" si="39"/>
        <v>412.46177375040213</v>
      </c>
      <c r="O240">
        <f t="shared" ca="1" si="40"/>
        <v>0.43074291134588388</v>
      </c>
      <c r="P240">
        <f t="shared" ca="1" si="41"/>
        <v>0.56925708865411606</v>
      </c>
      <c r="Q240">
        <f t="shared" si="42"/>
        <v>1</v>
      </c>
      <c r="R240">
        <f t="shared" si="43"/>
        <v>0</v>
      </c>
      <c r="S240" s="2">
        <f t="shared" ca="1" si="44"/>
        <v>1015.9335855580794</v>
      </c>
      <c r="T240" s="2">
        <f t="shared" ca="1" si="45"/>
        <v>1027.9372551964398</v>
      </c>
      <c r="V240" t="s">
        <v>93</v>
      </c>
      <c r="W240" t="s">
        <v>30</v>
      </c>
      <c r="X240" t="s">
        <v>20</v>
      </c>
      <c r="Y240" t="s">
        <v>29</v>
      </c>
      <c r="Z240" t="s">
        <v>38</v>
      </c>
      <c r="AA240" t="s">
        <v>21</v>
      </c>
      <c r="AB240" t="s">
        <v>79</v>
      </c>
      <c r="AC240" t="s">
        <v>56</v>
      </c>
      <c r="AD240" t="s">
        <v>43</v>
      </c>
      <c r="AE240" t="s">
        <v>76</v>
      </c>
      <c r="AF240" t="s">
        <v>72</v>
      </c>
      <c r="AG240" t="s">
        <v>62</v>
      </c>
      <c r="AH240" t="s">
        <v>55</v>
      </c>
      <c r="AI240" t="s">
        <v>54</v>
      </c>
      <c r="AJ240" t="s">
        <v>58</v>
      </c>
      <c r="AK240" t="s">
        <v>59</v>
      </c>
      <c r="AL240" t="s">
        <v>57</v>
      </c>
      <c r="AM240" t="s">
        <v>61</v>
      </c>
      <c r="AN240" t="s">
        <v>32</v>
      </c>
      <c r="AO240" t="s">
        <v>22</v>
      </c>
      <c r="AP240" t="s">
        <v>49</v>
      </c>
      <c r="AQ240" t="s">
        <v>23</v>
      </c>
      <c r="AR240" t="s">
        <v>26</v>
      </c>
      <c r="AS240" t="s">
        <v>74</v>
      </c>
      <c r="AT240" t="s">
        <v>31</v>
      </c>
      <c r="AU240" t="s">
        <v>48</v>
      </c>
      <c r="AV240" t="s">
        <v>71</v>
      </c>
      <c r="AW240" t="s">
        <v>46</v>
      </c>
      <c r="AX240" t="s">
        <v>44</v>
      </c>
      <c r="AY240" t="s">
        <v>47</v>
      </c>
      <c r="AZ240" t="s">
        <v>78</v>
      </c>
      <c r="BA240" t="s">
        <v>42</v>
      </c>
      <c r="BB240" t="s">
        <v>36</v>
      </c>
      <c r="BC240" t="s">
        <v>41</v>
      </c>
      <c r="BD240" t="s">
        <v>77</v>
      </c>
      <c r="BE240" t="s">
        <v>70</v>
      </c>
      <c r="BF240" t="s">
        <v>24</v>
      </c>
      <c r="BG240" t="s">
        <v>68</v>
      </c>
      <c r="BH240" t="s">
        <v>73</v>
      </c>
      <c r="BI240" t="s">
        <v>75</v>
      </c>
      <c r="BJ240" t="s">
        <v>66</v>
      </c>
      <c r="BK240" t="s">
        <v>28</v>
      </c>
      <c r="BL240" t="s">
        <v>27</v>
      </c>
      <c r="BM240" t="s">
        <v>25</v>
      </c>
      <c r="BN240" t="s">
        <v>35</v>
      </c>
      <c r="BO240" t="s">
        <v>69</v>
      </c>
      <c r="BP240" t="s">
        <v>63</v>
      </c>
      <c r="BQ240" t="s">
        <v>53</v>
      </c>
      <c r="BR240" t="s">
        <v>51</v>
      </c>
      <c r="BS240" t="s">
        <v>34</v>
      </c>
      <c r="BT240" t="s">
        <v>60</v>
      </c>
      <c r="BU240" t="s">
        <v>50</v>
      </c>
      <c r="BV240" t="s">
        <v>67</v>
      </c>
      <c r="BW240" t="s">
        <v>39</v>
      </c>
      <c r="BX240" t="s">
        <v>37</v>
      </c>
      <c r="BY240" t="s">
        <v>40</v>
      </c>
      <c r="BZ240" t="s">
        <v>45</v>
      </c>
      <c r="CA240" t="s">
        <v>52</v>
      </c>
      <c r="CB240" t="s">
        <v>65</v>
      </c>
      <c r="CC240" t="s">
        <v>87</v>
      </c>
      <c r="CD240" t="s">
        <v>64</v>
      </c>
    </row>
    <row r="241" spans="1:87" x14ac:dyDescent="0.25">
      <c r="A241" t="s">
        <v>17</v>
      </c>
      <c r="B241">
        <v>8</v>
      </c>
      <c r="C241" t="str">
        <f t="shared" si="47"/>
        <v>https://www.enil.no/othello!8</v>
      </c>
      <c r="D241" t="s">
        <v>194</v>
      </c>
      <c r="F241" t="str">
        <f t="shared" si="46"/>
        <v>https://www.hanshq.net/files/othello/web/web_othello.html!</v>
      </c>
      <c r="G241">
        <v>34</v>
      </c>
      <c r="H241">
        <v>30</v>
      </c>
      <c r="I241" cm="1">
        <f t="array" aca="1" ref="I241" ca="1">MAX(ROW($C$1:INDIRECT("$C"&amp;(ROW()-1)))*($C241=$C$1:INDIRECT("$C"&amp;(ROW()-1))),ROW($F$1:INDIRECT("$F"&amp;(ROW()-1)))*($C241=$F$1:INDIRECT("$F"&amp;(ROW()-1))))</f>
        <v>0</v>
      </c>
      <c r="J241" cm="1">
        <f t="array" aca="1" ref="J241" ca="1">MAX(ROW($C$1:INDIRECT("$C"&amp;(ROW()-1)))*($F241=$C$1:INDIRECT("$C"&amp;(ROW()-1))),ROW($F$1:INDIRECT("$F"&amp;(ROW()-1)))*($F241=$F$1:INDIRECT("$F"&amp;(ROW()-1))))</f>
        <v>238</v>
      </c>
      <c r="K241" s="2" cm="1">
        <f t="array" aca="1" ref="K241" ca="1">IF($I241&gt;0,IF(INDEX($C:$C,$I241)=$C241,INDEX($S:$S,$I241),INDEX($T:$T,$I241)),1000)</f>
        <v>1000</v>
      </c>
      <c r="L241" s="2" cm="1">
        <f t="array" aca="1" ref="L241" ca="1">IF($J241&gt;0,IF(INDEX($C:$C,$J241)=$F241,INDEX($S:$S,$J241),INDEX($T:$T,$J241)),1000)</f>
        <v>1119.8785662999862</v>
      </c>
      <c r="M241">
        <f t="shared" ca="1" si="38"/>
        <v>316.22776601683825</v>
      </c>
      <c r="N241">
        <f t="shared" ca="1" si="39"/>
        <v>630.5164413907172</v>
      </c>
      <c r="O241">
        <f t="shared" ca="1" si="40"/>
        <v>0.33401605580746707</v>
      </c>
      <c r="P241">
        <f t="shared" ca="1" si="41"/>
        <v>0.66598394419253293</v>
      </c>
      <c r="Q241">
        <f t="shared" si="42"/>
        <v>1</v>
      </c>
      <c r="R241">
        <f t="shared" si="43"/>
        <v>0</v>
      </c>
      <c r="S241" s="2">
        <f t="shared" ca="1" si="44"/>
        <v>1021.3114862141611</v>
      </c>
      <c r="T241" s="2">
        <f t="shared" ca="1" si="45"/>
        <v>1098.5670800858252</v>
      </c>
      <c r="V241" t="s">
        <v>92</v>
      </c>
      <c r="W241" t="s">
        <v>38</v>
      </c>
      <c r="X241" t="s">
        <v>33</v>
      </c>
      <c r="Y241" t="s">
        <v>29</v>
      </c>
      <c r="Z241" t="s">
        <v>22</v>
      </c>
      <c r="AA241" t="s">
        <v>42</v>
      </c>
      <c r="AB241" t="s">
        <v>21</v>
      </c>
      <c r="AC241" t="s">
        <v>72</v>
      </c>
      <c r="AD241" t="s">
        <v>25</v>
      </c>
      <c r="AE241" t="s">
        <v>26</v>
      </c>
      <c r="AF241" t="s">
        <v>23</v>
      </c>
      <c r="AG241" t="s">
        <v>79</v>
      </c>
      <c r="AH241" t="s">
        <v>20</v>
      </c>
      <c r="AI241" t="s">
        <v>30</v>
      </c>
      <c r="AJ241" t="s">
        <v>28</v>
      </c>
      <c r="AK241" t="s">
        <v>36</v>
      </c>
      <c r="AL241" t="s">
        <v>78</v>
      </c>
      <c r="AM241" t="s">
        <v>32</v>
      </c>
      <c r="AN241" t="s">
        <v>39</v>
      </c>
      <c r="AO241" t="s">
        <v>24</v>
      </c>
      <c r="AP241" t="s">
        <v>41</v>
      </c>
      <c r="AQ241" t="s">
        <v>34</v>
      </c>
      <c r="AR241" t="s">
        <v>31</v>
      </c>
      <c r="AS241" t="s">
        <v>37</v>
      </c>
      <c r="AT241" t="s">
        <v>49</v>
      </c>
      <c r="AU241" t="s">
        <v>47</v>
      </c>
      <c r="AV241" t="s">
        <v>55</v>
      </c>
      <c r="AW241" t="s">
        <v>46</v>
      </c>
      <c r="AX241" t="s">
        <v>44</v>
      </c>
      <c r="AY241" t="s">
        <v>64</v>
      </c>
      <c r="AZ241" t="s">
        <v>54</v>
      </c>
      <c r="BA241" t="s">
        <v>77</v>
      </c>
      <c r="BB241" t="s">
        <v>62</v>
      </c>
      <c r="BC241" t="s">
        <v>59</v>
      </c>
      <c r="BD241" t="s">
        <v>48</v>
      </c>
      <c r="BE241" t="s">
        <v>57</v>
      </c>
      <c r="BF241" t="s">
        <v>61</v>
      </c>
      <c r="BG241" t="s">
        <v>56</v>
      </c>
      <c r="BH241" t="s">
        <v>76</v>
      </c>
      <c r="BI241" t="s">
        <v>73</v>
      </c>
      <c r="BJ241" t="s">
        <v>75</v>
      </c>
      <c r="BK241" t="s">
        <v>70</v>
      </c>
      <c r="BL241" t="s">
        <v>58</v>
      </c>
      <c r="BM241" t="s">
        <v>60</v>
      </c>
      <c r="BN241" t="s">
        <v>66</v>
      </c>
      <c r="BO241" t="s">
        <v>67</v>
      </c>
      <c r="BP241" t="s">
        <v>65</v>
      </c>
      <c r="BQ241" t="s">
        <v>68</v>
      </c>
      <c r="BR241" t="s">
        <v>52</v>
      </c>
      <c r="BS241" t="s">
        <v>53</v>
      </c>
      <c r="BT241" t="s">
        <v>40</v>
      </c>
      <c r="BU241" t="s">
        <v>71</v>
      </c>
      <c r="BV241" t="s">
        <v>74</v>
      </c>
      <c r="BW241" t="s">
        <v>45</v>
      </c>
      <c r="BX241" t="s">
        <v>69</v>
      </c>
      <c r="BY241" t="s">
        <v>63</v>
      </c>
      <c r="BZ241" t="s">
        <v>51</v>
      </c>
      <c r="CA241" t="s">
        <v>27</v>
      </c>
      <c r="CB241" t="s">
        <v>50</v>
      </c>
      <c r="CC241" t="s">
        <v>35</v>
      </c>
    </row>
    <row r="242" spans="1:87" x14ac:dyDescent="0.25">
      <c r="A242" t="s">
        <v>17</v>
      </c>
      <c r="B242">
        <v>8</v>
      </c>
      <c r="C242" t="str">
        <f t="shared" si="47"/>
        <v>https://www.enil.no/othello!8</v>
      </c>
      <c r="D242" t="s">
        <v>194</v>
      </c>
      <c r="F242" t="str">
        <f t="shared" si="46"/>
        <v>https://www.hanshq.net/files/othello/web/web_othello.html!</v>
      </c>
      <c r="G242">
        <v>26</v>
      </c>
      <c r="H242">
        <v>38</v>
      </c>
      <c r="I242" cm="1">
        <f t="array" aca="1" ref="I242" ca="1">MAX(ROW($C$1:INDIRECT("$C"&amp;(ROW()-1)))*($C242=$C$1:INDIRECT("$C"&amp;(ROW()-1))),ROW($F$1:INDIRECT("$F"&amp;(ROW()-1)))*($C242=$F$1:INDIRECT("$F"&amp;(ROW()-1))))</f>
        <v>241</v>
      </c>
      <c r="J242" cm="1">
        <f t="array" aca="1" ref="J242" ca="1">MAX(ROW($C$1:INDIRECT("$C"&amp;(ROW()-1)))*($F242=$C$1:INDIRECT("$C"&amp;(ROW()-1))),ROW($F$1:INDIRECT("$F"&amp;(ROW()-1)))*($F242=$F$1:INDIRECT("$F"&amp;(ROW()-1))))</f>
        <v>241</v>
      </c>
      <c r="K242" s="2" cm="1">
        <f t="array" aca="1" ref="K242" ca="1">IF($I242&gt;0,IF(INDEX($C:$C,$I242)=$C242,INDEX($S:$S,$I242),INDEX($T:$T,$I242)),1000)</f>
        <v>1021.3114862141611</v>
      </c>
      <c r="L242" s="2" cm="1">
        <f t="array" aca="1" ref="L242" ca="1">IF($J242&gt;0,IF(INDEX($C:$C,$J242)=$F242,INDEX($S:$S,$J242),INDEX($T:$T,$J242)),1000)</f>
        <v>1098.5670800858252</v>
      </c>
      <c r="M242">
        <f t="shared" ca="1" si="38"/>
        <v>357.50219738648792</v>
      </c>
      <c r="N242">
        <f t="shared" ca="1" si="39"/>
        <v>557.7219025658751</v>
      </c>
      <c r="O242">
        <f t="shared" ca="1" si="40"/>
        <v>0.39061711487393713</v>
      </c>
      <c r="P242">
        <f t="shared" ca="1" si="41"/>
        <v>0.60938288512606287</v>
      </c>
      <c r="Q242">
        <f t="shared" si="42"/>
        <v>0</v>
      </c>
      <c r="R242">
        <f t="shared" si="43"/>
        <v>1</v>
      </c>
      <c r="S242" s="2">
        <f t="shared" ca="1" si="44"/>
        <v>1008.8117385381951</v>
      </c>
      <c r="T242" s="2">
        <f t="shared" ca="1" si="45"/>
        <v>1111.0668277617913</v>
      </c>
      <c r="V242" t="s">
        <v>86</v>
      </c>
      <c r="W242" t="s">
        <v>22</v>
      </c>
      <c r="X242" t="s">
        <v>29</v>
      </c>
      <c r="Y242" t="s">
        <v>42</v>
      </c>
      <c r="Z242" t="s">
        <v>30</v>
      </c>
      <c r="AA242" t="s">
        <v>32</v>
      </c>
      <c r="AB242" t="s">
        <v>43</v>
      </c>
      <c r="AC242" t="s">
        <v>76</v>
      </c>
      <c r="AD242" t="s">
        <v>77</v>
      </c>
      <c r="AE242" t="s">
        <v>72</v>
      </c>
      <c r="AF242" t="s">
        <v>49</v>
      </c>
      <c r="AG242" t="s">
        <v>50</v>
      </c>
      <c r="AH242" t="s">
        <v>78</v>
      </c>
      <c r="AI242" t="s">
        <v>36</v>
      </c>
      <c r="AJ242" t="s">
        <v>26</v>
      </c>
      <c r="AK242" t="s">
        <v>35</v>
      </c>
      <c r="AL242" t="s">
        <v>55</v>
      </c>
      <c r="AM242" t="s">
        <v>33</v>
      </c>
      <c r="AN242" t="s">
        <v>54</v>
      </c>
      <c r="AO242" t="s">
        <v>79</v>
      </c>
      <c r="AP242" t="s">
        <v>23</v>
      </c>
      <c r="AQ242" t="s">
        <v>28</v>
      </c>
      <c r="AR242" t="s">
        <v>75</v>
      </c>
      <c r="AS242" t="s">
        <v>58</v>
      </c>
      <c r="AT242" t="s">
        <v>51</v>
      </c>
      <c r="AU242" t="s">
        <v>56</v>
      </c>
      <c r="AV242" t="s">
        <v>27</v>
      </c>
      <c r="AW242" t="s">
        <v>74</v>
      </c>
      <c r="AX242" t="s">
        <v>53</v>
      </c>
      <c r="AY242" t="s">
        <v>73</v>
      </c>
      <c r="AZ242" t="s">
        <v>59</v>
      </c>
      <c r="BA242" t="s">
        <v>62</v>
      </c>
      <c r="BB242" t="s">
        <v>57</v>
      </c>
      <c r="BC242" t="s">
        <v>46</v>
      </c>
      <c r="BD242" t="s">
        <v>48</v>
      </c>
      <c r="BE242" t="s">
        <v>20</v>
      </c>
      <c r="BF242" t="s">
        <v>38</v>
      </c>
      <c r="BG242" t="s">
        <v>60</v>
      </c>
      <c r="BH242" t="s">
        <v>71</v>
      </c>
      <c r="BI242" t="s">
        <v>61</v>
      </c>
      <c r="BJ242" t="s">
        <v>68</v>
      </c>
      <c r="BK242" t="s">
        <v>31</v>
      </c>
      <c r="BL242" t="s">
        <v>25</v>
      </c>
      <c r="BM242" t="s">
        <v>24</v>
      </c>
      <c r="BN242" t="s">
        <v>47</v>
      </c>
      <c r="BO242" t="s">
        <v>66</v>
      </c>
      <c r="BP242" t="s">
        <v>44</v>
      </c>
      <c r="BQ242" t="s">
        <v>70</v>
      </c>
      <c r="BR242" t="s">
        <v>69</v>
      </c>
      <c r="BS242" t="s">
        <v>63</v>
      </c>
      <c r="BT242" t="s">
        <v>39</v>
      </c>
      <c r="BU242" t="s">
        <v>41</v>
      </c>
      <c r="BV242" t="s">
        <v>34</v>
      </c>
      <c r="BW242" t="s">
        <v>37</v>
      </c>
      <c r="BX242" t="s">
        <v>45</v>
      </c>
      <c r="BY242" t="s">
        <v>67</v>
      </c>
      <c r="BZ242" t="s">
        <v>40</v>
      </c>
      <c r="CA242" t="s">
        <v>52</v>
      </c>
      <c r="CB242" t="s">
        <v>65</v>
      </c>
      <c r="CC242" t="s">
        <v>64</v>
      </c>
    </row>
    <row r="243" spans="1:87" x14ac:dyDescent="0.25">
      <c r="A243" t="s">
        <v>17</v>
      </c>
      <c r="B243">
        <v>5</v>
      </c>
      <c r="C243" t="str">
        <f t="shared" si="47"/>
        <v>https://www.enil.no/othello!5</v>
      </c>
      <c r="D243" t="s">
        <v>197</v>
      </c>
      <c r="F243" t="str">
        <f t="shared" si="46"/>
        <v>http://www.quickhack.net/flipout/demo/!</v>
      </c>
      <c r="G243">
        <v>35</v>
      </c>
      <c r="H243">
        <v>29</v>
      </c>
      <c r="I243" cm="1">
        <f t="array" aca="1" ref="I243" ca="1">MAX(ROW($C$1:INDIRECT("$C"&amp;(ROW()-1)))*($C243=$C$1:INDIRECT("$C"&amp;(ROW()-1))),ROW($F$1:INDIRECT("$F"&amp;(ROW()-1)))*($C243=$F$1:INDIRECT("$F"&amp;(ROW()-1))))</f>
        <v>240</v>
      </c>
      <c r="J243" cm="1">
        <f t="array" aca="1" ref="J243" ca="1">MAX(ROW($C$1:INDIRECT("$C"&amp;(ROW()-1)))*($F243=$C$1:INDIRECT("$C"&amp;(ROW()-1))),ROW($F$1:INDIRECT("$F"&amp;(ROW()-1)))*($F243=$F$1:INDIRECT("$F"&amp;(ROW()-1))))</f>
        <v>228</v>
      </c>
      <c r="K243" s="2" cm="1">
        <f t="array" aca="1" ref="K243" ca="1">IF($I243&gt;0,IF(INDEX($C:$C,$I243)=$C243,INDEX($S:$S,$I243),INDEX($T:$T,$I243)),1000)</f>
        <v>1015.9335855580794</v>
      </c>
      <c r="L243" s="2" cm="1">
        <f t="array" aca="1" ref="L243" ca="1">IF($J243&gt;0,IF(INDEX($C:$C,$J243)=$F243,INDEX($S:$S,$J243),INDEX($T:$T,$J243)),1000)</f>
        <v>1030.5304984710244</v>
      </c>
      <c r="M243">
        <f t="shared" ca="1" si="38"/>
        <v>346.60431404043629</v>
      </c>
      <c r="N243">
        <f t="shared" ca="1" si="39"/>
        <v>376.98688880502959</v>
      </c>
      <c r="O243">
        <f t="shared" ca="1" si="40"/>
        <v>0.47900570470929149</v>
      </c>
      <c r="P243">
        <f t="shared" ca="1" si="41"/>
        <v>0.52099429529070851</v>
      </c>
      <c r="Q243">
        <f t="shared" si="42"/>
        <v>1</v>
      </c>
      <c r="R243">
        <f t="shared" si="43"/>
        <v>0</v>
      </c>
      <c r="S243" s="2">
        <f t="shared" ca="1" si="44"/>
        <v>1032.6054030073819</v>
      </c>
      <c r="T243" s="2">
        <f t="shared" ca="1" si="45"/>
        <v>1013.8586810217217</v>
      </c>
      <c r="V243" t="s">
        <v>93</v>
      </c>
      <c r="W243" t="s">
        <v>38</v>
      </c>
      <c r="X243" t="s">
        <v>43</v>
      </c>
      <c r="Y243" t="s">
        <v>29</v>
      </c>
      <c r="Z243" t="s">
        <v>54</v>
      </c>
      <c r="AA243" t="s">
        <v>78</v>
      </c>
      <c r="AB243" t="s">
        <v>55</v>
      </c>
      <c r="AC243" t="s">
        <v>30</v>
      </c>
      <c r="AD243" t="s">
        <v>42</v>
      </c>
      <c r="AE243" t="s">
        <v>21</v>
      </c>
      <c r="AF243" t="s">
        <v>72</v>
      </c>
      <c r="AG243" t="s">
        <v>56</v>
      </c>
      <c r="AH243" t="s">
        <v>48</v>
      </c>
      <c r="AI243" t="s">
        <v>62</v>
      </c>
      <c r="AJ243" t="s">
        <v>76</v>
      </c>
      <c r="AK243" t="s">
        <v>32</v>
      </c>
      <c r="AL243" t="s">
        <v>58</v>
      </c>
      <c r="AM243" t="s">
        <v>57</v>
      </c>
      <c r="AN243" t="s">
        <v>61</v>
      </c>
      <c r="AO243" t="s">
        <v>59</v>
      </c>
      <c r="AP243" t="s">
        <v>63</v>
      </c>
      <c r="AQ243" t="s">
        <v>74</v>
      </c>
      <c r="AR243" t="s">
        <v>23</v>
      </c>
      <c r="AS243" t="s">
        <v>49</v>
      </c>
      <c r="AT243" t="s">
        <v>22</v>
      </c>
      <c r="AU243" t="s">
        <v>28</v>
      </c>
      <c r="AV243" t="s">
        <v>26</v>
      </c>
      <c r="AW243" t="s">
        <v>20</v>
      </c>
      <c r="AX243" t="s">
        <v>79</v>
      </c>
      <c r="AY243" t="s">
        <v>71</v>
      </c>
      <c r="AZ243" t="s">
        <v>77</v>
      </c>
      <c r="BA243" t="s">
        <v>73</v>
      </c>
      <c r="BB243" t="s">
        <v>75</v>
      </c>
      <c r="BC243" t="s">
        <v>50</v>
      </c>
      <c r="BD243" t="s">
        <v>34</v>
      </c>
      <c r="BE243" t="s">
        <v>27</v>
      </c>
      <c r="BF243" t="s">
        <v>31</v>
      </c>
      <c r="BG243" t="s">
        <v>46</v>
      </c>
      <c r="BH243" t="s">
        <v>24</v>
      </c>
      <c r="BI243" t="s">
        <v>36</v>
      </c>
      <c r="BJ243" t="s">
        <v>39</v>
      </c>
      <c r="BK243" t="s">
        <v>60</v>
      </c>
      <c r="BL243" t="s">
        <v>51</v>
      </c>
      <c r="BM243" t="s">
        <v>44</v>
      </c>
      <c r="BN243" t="s">
        <v>53</v>
      </c>
      <c r="BO243" t="s">
        <v>35</v>
      </c>
      <c r="BP243" t="s">
        <v>25</v>
      </c>
      <c r="BQ243" t="s">
        <v>66</v>
      </c>
      <c r="BR243" t="s">
        <v>69</v>
      </c>
      <c r="BS243" t="s">
        <v>70</v>
      </c>
      <c r="BT243" t="s">
        <v>67</v>
      </c>
      <c r="BU243" t="s">
        <v>37</v>
      </c>
      <c r="BV243" t="s">
        <v>68</v>
      </c>
      <c r="BW243" t="s">
        <v>65</v>
      </c>
      <c r="BX243" t="s">
        <v>52</v>
      </c>
      <c r="BY243" t="s">
        <v>40</v>
      </c>
      <c r="BZ243" t="s">
        <v>64</v>
      </c>
      <c r="CA243" t="s">
        <v>41</v>
      </c>
      <c r="CB243" t="s">
        <v>45</v>
      </c>
      <c r="CC243" t="s">
        <v>87</v>
      </c>
      <c r="CD243" t="s">
        <v>47</v>
      </c>
    </row>
    <row r="244" spans="1:87" x14ac:dyDescent="0.25">
      <c r="A244" t="s">
        <v>17</v>
      </c>
      <c r="B244">
        <v>5</v>
      </c>
      <c r="C244" t="str">
        <f t="shared" si="47"/>
        <v>https://www.enil.no/othello!5</v>
      </c>
      <c r="D244" t="s">
        <v>197</v>
      </c>
      <c r="F244" t="str">
        <f t="shared" si="46"/>
        <v>http://www.quickhack.net/flipout/demo/!</v>
      </c>
      <c r="G244">
        <v>47</v>
      </c>
      <c r="H244">
        <v>17</v>
      </c>
      <c r="I244" cm="1">
        <f t="array" aca="1" ref="I244" ca="1">MAX(ROW($C$1:INDIRECT("$C"&amp;(ROW()-1)))*($C244=$C$1:INDIRECT("$C"&amp;(ROW()-1))),ROW($F$1:INDIRECT("$F"&amp;(ROW()-1)))*($C244=$F$1:INDIRECT("$F"&amp;(ROW()-1))))</f>
        <v>243</v>
      </c>
      <c r="J244" cm="1">
        <f t="array" aca="1" ref="J244" ca="1">MAX(ROW($C$1:INDIRECT("$C"&amp;(ROW()-1)))*($F244=$C$1:INDIRECT("$C"&amp;(ROW()-1))),ROW($F$1:INDIRECT("$F"&amp;(ROW()-1)))*($F244=$F$1:INDIRECT("$F"&amp;(ROW()-1))))</f>
        <v>243</v>
      </c>
      <c r="K244" s="2" cm="1">
        <f t="array" aca="1" ref="K244" ca="1">IF($I244&gt;0,IF(INDEX($C:$C,$I244)=$C244,INDEX($S:$S,$I244),INDEX($T:$T,$I244)),1000)</f>
        <v>1032.6054030073819</v>
      </c>
      <c r="L244" s="2" cm="1">
        <f t="array" aca="1" ref="L244" ca="1">IF($J244&gt;0,IF(INDEX($C:$C,$J244)=$F244,INDEX($S:$S,$J244),INDEX($T:$T,$J244)),1000)</f>
        <v>1013.8586810217217</v>
      </c>
      <c r="M244">
        <f t="shared" ca="1" si="38"/>
        <v>381.51666010643544</v>
      </c>
      <c r="N244">
        <f t="shared" ca="1" si="39"/>
        <v>342.48905921972727</v>
      </c>
      <c r="O244">
        <f t="shared" ca="1" si="40"/>
        <v>0.52695255012835496</v>
      </c>
      <c r="P244">
        <f t="shared" ca="1" si="41"/>
        <v>0.47304744987164499</v>
      </c>
      <c r="Q244">
        <f t="shared" si="42"/>
        <v>1</v>
      </c>
      <c r="R244">
        <f t="shared" si="43"/>
        <v>0</v>
      </c>
      <c r="S244" s="2">
        <f t="shared" ca="1" si="44"/>
        <v>1047.7429214032745</v>
      </c>
      <c r="T244" s="2">
        <f t="shared" ca="1" si="45"/>
        <v>998.72116262582915</v>
      </c>
      <c r="V244" t="s">
        <v>86</v>
      </c>
      <c r="W244" t="s">
        <v>20</v>
      </c>
      <c r="X244" t="s">
        <v>79</v>
      </c>
      <c r="Y244" t="s">
        <v>42</v>
      </c>
      <c r="Z244" t="s">
        <v>36</v>
      </c>
      <c r="AA244" t="s">
        <v>78</v>
      </c>
      <c r="AB244" t="s">
        <v>25</v>
      </c>
      <c r="AC244" t="s">
        <v>46</v>
      </c>
      <c r="AD244" t="s">
        <v>76</v>
      </c>
      <c r="AE244" t="s">
        <v>77</v>
      </c>
      <c r="AF244" t="s">
        <v>30</v>
      </c>
      <c r="AG244" t="s">
        <v>43</v>
      </c>
      <c r="AH244" t="s">
        <v>24</v>
      </c>
      <c r="AI244" t="s">
        <v>32</v>
      </c>
      <c r="AJ244" t="s">
        <v>26</v>
      </c>
      <c r="AK244" t="s">
        <v>73</v>
      </c>
      <c r="AL244" t="s">
        <v>48</v>
      </c>
      <c r="AM244" t="s">
        <v>22</v>
      </c>
      <c r="AN244" t="s">
        <v>31</v>
      </c>
      <c r="AO244" t="s">
        <v>39</v>
      </c>
      <c r="AP244" t="s">
        <v>41</v>
      </c>
      <c r="AQ244" t="s">
        <v>33</v>
      </c>
      <c r="AR244" t="s">
        <v>44</v>
      </c>
      <c r="AS244" t="s">
        <v>27</v>
      </c>
      <c r="AT244" t="s">
        <v>28</v>
      </c>
      <c r="AU244" t="s">
        <v>35</v>
      </c>
      <c r="AV244" t="s">
        <v>64</v>
      </c>
      <c r="AW244" t="s">
        <v>47</v>
      </c>
      <c r="AX244" t="s">
        <v>52</v>
      </c>
      <c r="AY244" t="s">
        <v>34</v>
      </c>
      <c r="AZ244" t="s">
        <v>74</v>
      </c>
      <c r="BA244" t="s">
        <v>70</v>
      </c>
      <c r="BB244" t="s">
        <v>38</v>
      </c>
      <c r="BC244" t="s">
        <v>72</v>
      </c>
      <c r="BD244" t="s">
        <v>62</v>
      </c>
      <c r="BE244" t="s">
        <v>56</v>
      </c>
      <c r="BF244" t="s">
        <v>75</v>
      </c>
      <c r="BG244" t="s">
        <v>71</v>
      </c>
      <c r="BH244" t="s">
        <v>29</v>
      </c>
      <c r="BI244" t="s">
        <v>59</v>
      </c>
      <c r="BJ244" t="s">
        <v>54</v>
      </c>
      <c r="BK244" t="s">
        <v>55</v>
      </c>
      <c r="BL244" t="s">
        <v>58</v>
      </c>
      <c r="BM244" t="s">
        <v>57</v>
      </c>
      <c r="BN244" t="s">
        <v>23</v>
      </c>
      <c r="BO244" t="s">
        <v>49</v>
      </c>
      <c r="BP244" t="s">
        <v>50</v>
      </c>
      <c r="BQ244" t="s">
        <v>68</v>
      </c>
      <c r="BR244" t="s">
        <v>61</v>
      </c>
      <c r="BS244" t="s">
        <v>53</v>
      </c>
      <c r="BT244" t="s">
        <v>51</v>
      </c>
      <c r="BU244" t="s">
        <v>60</v>
      </c>
      <c r="BV244" t="s">
        <v>37</v>
      </c>
      <c r="BW244" t="s">
        <v>67</v>
      </c>
      <c r="BX244" t="s">
        <v>63</v>
      </c>
      <c r="BY244" t="s">
        <v>66</v>
      </c>
      <c r="BZ244" t="s">
        <v>69</v>
      </c>
      <c r="CA244" t="s">
        <v>40</v>
      </c>
      <c r="CB244" t="s">
        <v>65</v>
      </c>
      <c r="CC244" t="s">
        <v>87</v>
      </c>
      <c r="CD244" t="s">
        <v>45</v>
      </c>
    </row>
    <row r="245" spans="1:87" x14ac:dyDescent="0.25">
      <c r="A245" t="s">
        <v>190</v>
      </c>
      <c r="B245">
        <v>10</v>
      </c>
      <c r="C245" t="str">
        <f t="shared" si="47"/>
        <v>https://ogeon.github.io/reversi/!10</v>
      </c>
      <c r="D245" t="s">
        <v>17</v>
      </c>
      <c r="E245">
        <v>8</v>
      </c>
      <c r="F245" t="str">
        <f t="shared" si="46"/>
        <v>https://www.enil.no/othello!8</v>
      </c>
      <c r="G245">
        <v>7</v>
      </c>
      <c r="H245">
        <v>57</v>
      </c>
      <c r="I245" cm="1">
        <f t="array" aca="1" ref="I245" ca="1">MAX(ROW($C$1:INDIRECT("$C"&amp;(ROW()-1)))*($C245=$C$1:INDIRECT("$C"&amp;(ROW()-1))),ROW($F$1:INDIRECT("$F"&amp;(ROW()-1)))*($C245=$F$1:INDIRECT("$F"&amp;(ROW()-1))))</f>
        <v>221</v>
      </c>
      <c r="J245" cm="1">
        <f t="array" aca="1" ref="J245" ca="1">MAX(ROW($C$1:INDIRECT("$C"&amp;(ROW()-1)))*($F245=$C$1:INDIRECT("$C"&amp;(ROW()-1))),ROW($F$1:INDIRECT("$F"&amp;(ROW()-1)))*($F245=$F$1:INDIRECT("$F"&amp;(ROW()-1))))</f>
        <v>242</v>
      </c>
      <c r="K245" s="2" cm="1">
        <f t="array" aca="1" ref="K245" ca="1">IF($I245&gt;0,IF(INDEX($C:$C,$I245)=$C245,INDEX($S:$S,$I245),INDEX($T:$T,$I245)),1000)</f>
        <v>1022.7704930681488</v>
      </c>
      <c r="L245" s="2" cm="1">
        <f t="array" aca="1" ref="L245" ca="1">IF($J245&gt;0,IF(INDEX($C:$C,$J245)=$F245,INDEX($S:$S,$J245),INDEX($T:$T,$J245)),1000)</f>
        <v>1008.8117385381951</v>
      </c>
      <c r="M245">
        <f t="shared" ca="1" si="38"/>
        <v>360.51740193784991</v>
      </c>
      <c r="N245">
        <f t="shared" ca="1" si="39"/>
        <v>332.68203267706792</v>
      </c>
      <c r="O245">
        <f t="shared" ca="1" si="40"/>
        <v>0.52007746102407371</v>
      </c>
      <c r="P245">
        <f t="shared" ca="1" si="41"/>
        <v>0.47992253897592618</v>
      </c>
      <c r="Q245">
        <f t="shared" si="42"/>
        <v>0</v>
      </c>
      <c r="R245">
        <f t="shared" si="43"/>
        <v>1</v>
      </c>
      <c r="S245" s="2">
        <f t="shared" ca="1" si="44"/>
        <v>1006.1280143153784</v>
      </c>
      <c r="T245" s="2">
        <f t="shared" ca="1" si="45"/>
        <v>1025.4542172909655</v>
      </c>
      <c r="V245" t="s">
        <v>102</v>
      </c>
      <c r="W245" t="s">
        <v>38</v>
      </c>
      <c r="X245" t="s">
        <v>43</v>
      </c>
      <c r="Y245" t="s">
        <v>29</v>
      </c>
      <c r="Z245" t="s">
        <v>56</v>
      </c>
      <c r="AA245" t="s">
        <v>30</v>
      </c>
      <c r="AB245" t="s">
        <v>32</v>
      </c>
      <c r="AC245" t="s">
        <v>62</v>
      </c>
      <c r="AD245" t="s">
        <v>48</v>
      </c>
      <c r="AE245" t="s">
        <v>58</v>
      </c>
      <c r="AF245" t="s">
        <v>57</v>
      </c>
      <c r="AG245" t="s">
        <v>61</v>
      </c>
      <c r="AH245" t="s">
        <v>59</v>
      </c>
      <c r="AI245" t="s">
        <v>63</v>
      </c>
      <c r="AJ245" t="s">
        <v>20</v>
      </c>
      <c r="AK245" t="s">
        <v>79</v>
      </c>
      <c r="AL245" t="s">
        <v>72</v>
      </c>
      <c r="AM245" t="s">
        <v>76</v>
      </c>
      <c r="AN245" t="s">
        <v>22</v>
      </c>
      <c r="AO245" t="s">
        <v>54</v>
      </c>
      <c r="AP245" t="s">
        <v>55</v>
      </c>
      <c r="AQ245" t="s">
        <v>60</v>
      </c>
      <c r="AR245" t="s">
        <v>77</v>
      </c>
      <c r="AS245" t="s">
        <v>73</v>
      </c>
      <c r="AT245" t="s">
        <v>21</v>
      </c>
      <c r="AU245" t="s">
        <v>42</v>
      </c>
      <c r="AV245" t="s">
        <v>75</v>
      </c>
      <c r="AW245" t="s">
        <v>74</v>
      </c>
      <c r="AX245" t="s">
        <v>78</v>
      </c>
      <c r="AY245" t="s">
        <v>68</v>
      </c>
      <c r="AZ245" t="s">
        <v>70</v>
      </c>
      <c r="BA245" t="s">
        <v>36</v>
      </c>
      <c r="BB245" t="s">
        <v>25</v>
      </c>
      <c r="BC245" t="s">
        <v>44</v>
      </c>
      <c r="BD245" t="s">
        <v>71</v>
      </c>
      <c r="BE245" t="s">
        <v>69</v>
      </c>
      <c r="BF245" t="s">
        <v>67</v>
      </c>
      <c r="BG245" t="s">
        <v>65</v>
      </c>
      <c r="BH245" t="s">
        <v>41</v>
      </c>
      <c r="BI245" t="s">
        <v>39</v>
      </c>
      <c r="BJ245" t="s">
        <v>64</v>
      </c>
      <c r="BK245" t="s">
        <v>66</v>
      </c>
      <c r="BL245" t="s">
        <v>47</v>
      </c>
      <c r="BM245" t="s">
        <v>49</v>
      </c>
      <c r="BN245" t="s">
        <v>53</v>
      </c>
      <c r="BO245" t="s">
        <v>52</v>
      </c>
      <c r="BP245" t="s">
        <v>50</v>
      </c>
      <c r="BQ245" t="s">
        <v>26</v>
      </c>
      <c r="BR245" t="s">
        <v>23</v>
      </c>
      <c r="BS245" t="s">
        <v>28</v>
      </c>
      <c r="BT245" t="s">
        <v>35</v>
      </c>
      <c r="BU245" t="s">
        <v>46</v>
      </c>
      <c r="BV245" t="s">
        <v>27</v>
      </c>
      <c r="BW245" t="s">
        <v>24</v>
      </c>
      <c r="BX245" t="s">
        <v>31</v>
      </c>
      <c r="BY245" t="s">
        <v>34</v>
      </c>
      <c r="BZ245" t="s">
        <v>37</v>
      </c>
      <c r="CA245" t="s">
        <v>51</v>
      </c>
      <c r="CB245" t="s">
        <v>40</v>
      </c>
      <c r="CC245" t="s">
        <v>45</v>
      </c>
    </row>
    <row r="246" spans="1:87" x14ac:dyDescent="0.25">
      <c r="A246" t="s">
        <v>190</v>
      </c>
      <c r="B246">
        <v>10</v>
      </c>
      <c r="C246" t="str">
        <f t="shared" si="47"/>
        <v>https://ogeon.github.io/reversi/!10</v>
      </c>
      <c r="D246" t="s">
        <v>17</v>
      </c>
      <c r="E246">
        <v>8</v>
      </c>
      <c r="F246" t="str">
        <f t="shared" si="46"/>
        <v>https://www.enil.no/othello!8</v>
      </c>
      <c r="G246">
        <v>7</v>
      </c>
      <c r="H246">
        <v>57</v>
      </c>
      <c r="I246" cm="1">
        <f t="array" aca="1" ref="I246" ca="1">MAX(ROW($C$1:INDIRECT("$C"&amp;(ROW()-1)))*($C246=$C$1:INDIRECT("$C"&amp;(ROW()-1))),ROW($F$1:INDIRECT("$F"&amp;(ROW()-1)))*($C246=$F$1:INDIRECT("$F"&amp;(ROW()-1))))</f>
        <v>245</v>
      </c>
      <c r="J246" cm="1">
        <f t="array" aca="1" ref="J246" ca="1">MAX(ROW($C$1:INDIRECT("$C"&amp;(ROW()-1)))*($F246=$C$1:INDIRECT("$C"&amp;(ROW()-1))),ROW($F$1:INDIRECT("$F"&amp;(ROW()-1)))*($F246=$F$1:INDIRECT("$F"&amp;(ROW()-1))))</f>
        <v>245</v>
      </c>
      <c r="K246" s="2" cm="1">
        <f t="array" aca="1" ref="K246" ca="1">IF($I246&gt;0,IF(INDEX($C:$C,$I246)=$C246,INDEX($S:$S,$I246),INDEX($T:$T,$I246)),1000)</f>
        <v>1006.1280143153784</v>
      </c>
      <c r="L246" s="2" cm="1">
        <f t="array" aca="1" ref="L246" ca="1">IF($J246&gt;0,IF(INDEX($C:$C,$J246)=$F246,INDEX($S:$S,$J246),INDEX($T:$T,$J246)),1000)</f>
        <v>1025.4542172909655</v>
      </c>
      <c r="M246">
        <f t="shared" ca="1" si="38"/>
        <v>327.58200429174718</v>
      </c>
      <c r="N246">
        <f t="shared" ca="1" si="39"/>
        <v>366.13019189333073</v>
      </c>
      <c r="O246">
        <f t="shared" ca="1" si="40"/>
        <v>0.47221600844444495</v>
      </c>
      <c r="P246">
        <f t="shared" ca="1" si="41"/>
        <v>0.52778399155555511</v>
      </c>
      <c r="Q246">
        <f t="shared" si="42"/>
        <v>0</v>
      </c>
      <c r="R246">
        <f t="shared" si="43"/>
        <v>1</v>
      </c>
      <c r="S246" s="2">
        <f t="shared" ca="1" si="44"/>
        <v>991.01710204515621</v>
      </c>
      <c r="T246" s="2">
        <f t="shared" ca="1" si="45"/>
        <v>1040.5651295611879</v>
      </c>
      <c r="V246" t="s">
        <v>93</v>
      </c>
      <c r="W246" t="s">
        <v>38</v>
      </c>
      <c r="X246" t="s">
        <v>43</v>
      </c>
      <c r="Y246" t="s">
        <v>29</v>
      </c>
      <c r="Z246" t="s">
        <v>56</v>
      </c>
      <c r="AA246" t="s">
        <v>30</v>
      </c>
      <c r="AB246" t="s">
        <v>32</v>
      </c>
      <c r="AC246" t="s">
        <v>62</v>
      </c>
      <c r="AD246" t="s">
        <v>48</v>
      </c>
      <c r="AE246" t="s">
        <v>58</v>
      </c>
      <c r="AF246" t="s">
        <v>57</v>
      </c>
      <c r="AG246" t="s">
        <v>61</v>
      </c>
      <c r="AH246" t="s">
        <v>59</v>
      </c>
      <c r="AI246" t="s">
        <v>63</v>
      </c>
      <c r="AJ246" t="s">
        <v>20</v>
      </c>
      <c r="AK246" t="s">
        <v>79</v>
      </c>
      <c r="AL246" t="s">
        <v>72</v>
      </c>
      <c r="AM246" t="s">
        <v>76</v>
      </c>
      <c r="AN246" t="s">
        <v>22</v>
      </c>
      <c r="AO246" t="s">
        <v>54</v>
      </c>
      <c r="AP246" t="s">
        <v>55</v>
      </c>
      <c r="AQ246" t="s">
        <v>60</v>
      </c>
      <c r="AR246" t="s">
        <v>77</v>
      </c>
      <c r="AS246" t="s">
        <v>73</v>
      </c>
      <c r="AT246" t="s">
        <v>21</v>
      </c>
      <c r="AU246" t="s">
        <v>42</v>
      </c>
      <c r="AV246" t="s">
        <v>75</v>
      </c>
      <c r="AW246" t="s">
        <v>74</v>
      </c>
      <c r="AX246" t="s">
        <v>78</v>
      </c>
      <c r="AY246" t="s">
        <v>68</v>
      </c>
      <c r="AZ246" t="s">
        <v>70</v>
      </c>
      <c r="BA246" t="s">
        <v>36</v>
      </c>
      <c r="BB246" t="s">
        <v>25</v>
      </c>
      <c r="BC246" t="s">
        <v>44</v>
      </c>
      <c r="BD246" t="s">
        <v>71</v>
      </c>
      <c r="BE246" t="s">
        <v>69</v>
      </c>
      <c r="BF246" t="s">
        <v>67</v>
      </c>
      <c r="BG246" t="s">
        <v>65</v>
      </c>
      <c r="BH246" t="s">
        <v>41</v>
      </c>
      <c r="BI246" t="s">
        <v>39</v>
      </c>
      <c r="BJ246" t="s">
        <v>64</v>
      </c>
      <c r="BK246" t="s">
        <v>66</v>
      </c>
      <c r="BL246" t="s">
        <v>47</v>
      </c>
      <c r="BM246" t="s">
        <v>49</v>
      </c>
      <c r="BN246" t="s">
        <v>53</v>
      </c>
      <c r="BO246" t="s">
        <v>52</v>
      </c>
      <c r="BP246" t="s">
        <v>50</v>
      </c>
      <c r="BQ246" t="s">
        <v>26</v>
      </c>
      <c r="BR246" t="s">
        <v>23</v>
      </c>
      <c r="BS246" t="s">
        <v>28</v>
      </c>
      <c r="BT246" t="s">
        <v>35</v>
      </c>
      <c r="BU246" t="s">
        <v>46</v>
      </c>
      <c r="BV246" t="s">
        <v>27</v>
      </c>
      <c r="BW246" t="s">
        <v>24</v>
      </c>
      <c r="BX246" t="s">
        <v>31</v>
      </c>
      <c r="BY246" t="s">
        <v>34</v>
      </c>
      <c r="BZ246" t="s">
        <v>37</v>
      </c>
      <c r="CA246" t="s">
        <v>51</v>
      </c>
      <c r="CB246" t="s">
        <v>40</v>
      </c>
      <c r="CC246" t="s">
        <v>45</v>
      </c>
    </row>
    <row r="247" spans="1:87" x14ac:dyDescent="0.25">
      <c r="A247" t="s">
        <v>190</v>
      </c>
      <c r="B247">
        <v>10</v>
      </c>
      <c r="C247" t="str">
        <f t="shared" si="47"/>
        <v>https://ogeon.github.io/reversi/!10</v>
      </c>
      <c r="D247" t="s">
        <v>17</v>
      </c>
      <c r="E247">
        <v>5</v>
      </c>
      <c r="F247" t="str">
        <f t="shared" si="46"/>
        <v>https://www.enil.no/othello!5</v>
      </c>
      <c r="G247">
        <v>19</v>
      </c>
      <c r="H247">
        <v>45</v>
      </c>
      <c r="I247" cm="1">
        <f t="array" aca="1" ref="I247" ca="1">MAX(ROW($C$1:INDIRECT("$C"&amp;(ROW()-1)))*($C247=$C$1:INDIRECT("$C"&amp;(ROW()-1))),ROW($F$1:INDIRECT("$F"&amp;(ROW()-1)))*($C247=$F$1:INDIRECT("$F"&amp;(ROW()-1))))</f>
        <v>246</v>
      </c>
      <c r="J247" cm="1">
        <f t="array" aca="1" ref="J247" ca="1">MAX(ROW($C$1:INDIRECT("$C"&amp;(ROW()-1)))*($F247=$C$1:INDIRECT("$C"&amp;(ROW()-1))),ROW($F$1:INDIRECT("$F"&amp;(ROW()-1)))*($F247=$F$1:INDIRECT("$F"&amp;(ROW()-1))))</f>
        <v>244</v>
      </c>
      <c r="K247" s="2" cm="1">
        <f t="array" aca="1" ref="K247" ca="1">IF($I247&gt;0,IF(INDEX($C:$C,$I247)=$C247,INDEX($S:$S,$I247),INDEX($T:$T,$I247)),1000)</f>
        <v>991.01710204515621</v>
      </c>
      <c r="L247" s="2" cm="1">
        <f t="array" aca="1" ref="L247" ca="1">IF($J247&gt;0,IF(INDEX($C:$C,$J247)=$F247,INDEX($S:$S,$J247),INDEX($T:$T,$J247)),1000)</f>
        <v>1047.7429214032745</v>
      </c>
      <c r="M247">
        <f t="shared" ca="1" si="38"/>
        <v>300.29130349469841</v>
      </c>
      <c r="N247">
        <f t="shared" ca="1" si="39"/>
        <v>416.25292998922401</v>
      </c>
      <c r="O247">
        <f t="shared" ca="1" si="40"/>
        <v>0.41908271598900004</v>
      </c>
      <c r="P247">
        <f t="shared" ca="1" si="41"/>
        <v>0.58091728401099996</v>
      </c>
      <c r="Q247">
        <f t="shared" si="42"/>
        <v>0</v>
      </c>
      <c r="R247">
        <f t="shared" si="43"/>
        <v>1</v>
      </c>
      <c r="S247" s="2">
        <f t="shared" ca="1" si="44"/>
        <v>977.60645513350823</v>
      </c>
      <c r="T247" s="2">
        <f t="shared" ca="1" si="45"/>
        <v>1061.1535683149225</v>
      </c>
      <c r="V247" t="s">
        <v>93</v>
      </c>
      <c r="W247" t="s">
        <v>29</v>
      </c>
      <c r="X247" t="s">
        <v>22</v>
      </c>
      <c r="Y247" t="s">
        <v>38</v>
      </c>
      <c r="Z247" t="s">
        <v>79</v>
      </c>
      <c r="AA247" t="s">
        <v>23</v>
      </c>
      <c r="AB247" t="s">
        <v>49</v>
      </c>
      <c r="AC247" t="s">
        <v>78</v>
      </c>
      <c r="AD247" t="s">
        <v>28</v>
      </c>
      <c r="AE247" t="s">
        <v>21</v>
      </c>
      <c r="AF247" t="s">
        <v>25</v>
      </c>
      <c r="AG247" t="s">
        <v>24</v>
      </c>
      <c r="AH247" t="s">
        <v>46</v>
      </c>
      <c r="AI247" t="s">
        <v>26</v>
      </c>
      <c r="AJ247" t="s">
        <v>31</v>
      </c>
      <c r="AK247" t="s">
        <v>39</v>
      </c>
      <c r="AL247" t="s">
        <v>56</v>
      </c>
      <c r="AM247" t="s">
        <v>32</v>
      </c>
      <c r="AN247" t="s">
        <v>36</v>
      </c>
      <c r="AO247" t="s">
        <v>53</v>
      </c>
      <c r="AP247" t="s">
        <v>55</v>
      </c>
      <c r="AQ247" t="s">
        <v>34</v>
      </c>
      <c r="AR247" t="s">
        <v>62</v>
      </c>
      <c r="AS247" t="s">
        <v>20</v>
      </c>
      <c r="AT247" t="s">
        <v>27</v>
      </c>
      <c r="AU247" t="s">
        <v>35</v>
      </c>
      <c r="AV247" t="s">
        <v>54</v>
      </c>
      <c r="AW247" t="s">
        <v>37</v>
      </c>
      <c r="AX247" t="s">
        <v>76</v>
      </c>
      <c r="AY247" t="s">
        <v>47</v>
      </c>
      <c r="AZ247" t="s">
        <v>30</v>
      </c>
      <c r="BA247" t="s">
        <v>42</v>
      </c>
      <c r="BB247" t="s">
        <v>44</v>
      </c>
      <c r="BC247" t="s">
        <v>41</v>
      </c>
      <c r="BD247" t="s">
        <v>48</v>
      </c>
      <c r="BE247" t="s">
        <v>61</v>
      </c>
      <c r="BF247" t="s">
        <v>43</v>
      </c>
      <c r="BG247" t="s">
        <v>57</v>
      </c>
      <c r="BH247" t="s">
        <v>60</v>
      </c>
      <c r="BI247" t="s">
        <v>51</v>
      </c>
      <c r="BJ247" t="s">
        <v>50</v>
      </c>
      <c r="BK247" t="s">
        <v>58</v>
      </c>
      <c r="BL247" t="s">
        <v>59</v>
      </c>
      <c r="BM247" t="s">
        <v>64</v>
      </c>
      <c r="BN247" t="s">
        <v>40</v>
      </c>
      <c r="BO247" t="s">
        <v>63</v>
      </c>
      <c r="BP247" t="s">
        <v>66</v>
      </c>
      <c r="BQ247" t="s">
        <v>77</v>
      </c>
      <c r="BR247" t="s">
        <v>73</v>
      </c>
      <c r="BS247" t="s">
        <v>69</v>
      </c>
      <c r="BT247" t="s">
        <v>72</v>
      </c>
      <c r="BU247" t="s">
        <v>74</v>
      </c>
      <c r="BV247" t="s">
        <v>70</v>
      </c>
      <c r="BW247" t="s">
        <v>71</v>
      </c>
      <c r="BX247" t="s">
        <v>75</v>
      </c>
      <c r="BY247" t="s">
        <v>68</v>
      </c>
      <c r="BZ247" t="s">
        <v>67</v>
      </c>
      <c r="CA247" t="s">
        <v>45</v>
      </c>
      <c r="CB247" t="s">
        <v>52</v>
      </c>
      <c r="CC247" t="s">
        <v>65</v>
      </c>
    </row>
    <row r="248" spans="1:87" x14ac:dyDescent="0.25">
      <c r="A248" t="s">
        <v>190</v>
      </c>
      <c r="B248">
        <v>10</v>
      </c>
      <c r="C248" t="str">
        <f t="shared" si="47"/>
        <v>https://ogeon.github.io/reversi/!10</v>
      </c>
      <c r="D248" t="s">
        <v>17</v>
      </c>
      <c r="E248">
        <v>5</v>
      </c>
      <c r="F248" t="str">
        <f t="shared" si="46"/>
        <v>https://www.enil.no/othello!5</v>
      </c>
      <c r="G248">
        <v>4</v>
      </c>
      <c r="H248">
        <v>60</v>
      </c>
      <c r="I248" cm="1">
        <f t="array" aca="1" ref="I248" ca="1">MAX(ROW($C$1:INDIRECT("$C"&amp;(ROW()-1)))*($C248=$C$1:INDIRECT("$C"&amp;(ROW()-1))),ROW($F$1:INDIRECT("$F"&amp;(ROW()-1)))*($C248=$F$1:INDIRECT("$F"&amp;(ROW()-1))))</f>
        <v>247</v>
      </c>
      <c r="J248" cm="1">
        <f t="array" aca="1" ref="J248" ca="1">MAX(ROW($C$1:INDIRECT("$C"&amp;(ROW()-1)))*($F248=$C$1:INDIRECT("$C"&amp;(ROW()-1))),ROW($F$1:INDIRECT("$F"&amp;(ROW()-1)))*($F248=$F$1:INDIRECT("$F"&amp;(ROW()-1))))</f>
        <v>247</v>
      </c>
      <c r="K248" s="2" cm="1">
        <f t="array" aca="1" ref="K248" ca="1">IF($I248&gt;0,IF(INDEX($C:$C,$I248)=$C248,INDEX($S:$S,$I248),INDEX($T:$T,$I248)),1000)</f>
        <v>977.60645513350823</v>
      </c>
      <c r="L248" s="2" cm="1">
        <f t="array" aca="1" ref="L248" ca="1">IF($J248&gt;0,IF(INDEX($C:$C,$J248)=$F248,INDEX($S:$S,$J248),INDEX($T:$T,$J248)),1000)</f>
        <v>1061.1535683149225</v>
      </c>
      <c r="M248">
        <f t="shared" ca="1" si="38"/>
        <v>277.98165603083982</v>
      </c>
      <c r="N248">
        <f t="shared" ca="1" si="39"/>
        <v>449.65965277969315</v>
      </c>
      <c r="O248">
        <f t="shared" ca="1" si="40"/>
        <v>0.38203116379587254</v>
      </c>
      <c r="P248">
        <f t="shared" ca="1" si="41"/>
        <v>0.61796883620412735</v>
      </c>
      <c r="Q248">
        <f t="shared" si="42"/>
        <v>0</v>
      </c>
      <c r="R248">
        <f t="shared" si="43"/>
        <v>1</v>
      </c>
      <c r="S248" s="2">
        <f t="shared" ca="1" si="44"/>
        <v>965.38145789204032</v>
      </c>
      <c r="T248" s="2">
        <f t="shared" ca="1" si="45"/>
        <v>1073.3785655563904</v>
      </c>
      <c r="V248" t="s">
        <v>93</v>
      </c>
      <c r="W248" t="s">
        <v>38</v>
      </c>
      <c r="X248" t="s">
        <v>43</v>
      </c>
      <c r="Y248" t="s">
        <v>29</v>
      </c>
      <c r="Z248" t="s">
        <v>56</v>
      </c>
      <c r="AA248" t="s">
        <v>62</v>
      </c>
      <c r="AB248" t="s">
        <v>54</v>
      </c>
      <c r="AC248" t="s">
        <v>72</v>
      </c>
      <c r="AD248" t="s">
        <v>22</v>
      </c>
      <c r="AE248" t="s">
        <v>32</v>
      </c>
      <c r="AF248" t="s">
        <v>55</v>
      </c>
      <c r="AG248" t="s">
        <v>58</v>
      </c>
      <c r="AH248" t="s">
        <v>59</v>
      </c>
      <c r="AI248" t="s">
        <v>63</v>
      </c>
      <c r="AJ248" t="s">
        <v>48</v>
      </c>
      <c r="AK248" t="s">
        <v>57</v>
      </c>
      <c r="AL248" t="s">
        <v>30</v>
      </c>
      <c r="AM248" t="s">
        <v>74</v>
      </c>
      <c r="AN248" t="s">
        <v>71</v>
      </c>
      <c r="AO248" t="s">
        <v>70</v>
      </c>
      <c r="AP248" t="s">
        <v>61</v>
      </c>
      <c r="AQ248" t="s">
        <v>60</v>
      </c>
      <c r="AR248" t="s">
        <v>79</v>
      </c>
      <c r="AS248" t="s">
        <v>49</v>
      </c>
      <c r="AT248" t="s">
        <v>23</v>
      </c>
      <c r="AU248" t="s">
        <v>75</v>
      </c>
      <c r="AV248" t="s">
        <v>35</v>
      </c>
      <c r="AW248" t="s">
        <v>76</v>
      </c>
      <c r="AX248" t="s">
        <v>73</v>
      </c>
      <c r="AY248" t="s">
        <v>68</v>
      </c>
      <c r="AZ248" t="s">
        <v>50</v>
      </c>
      <c r="BA248" t="s">
        <v>77</v>
      </c>
      <c r="BB248" t="s">
        <v>66</v>
      </c>
      <c r="BC248" t="s">
        <v>28</v>
      </c>
      <c r="BD248" t="s">
        <v>27</v>
      </c>
      <c r="BE248" t="s">
        <v>69</v>
      </c>
      <c r="BF248" t="s">
        <v>26</v>
      </c>
      <c r="BG248" t="s">
        <v>78</v>
      </c>
      <c r="BH248" t="s">
        <v>42</v>
      </c>
      <c r="BI248" t="s">
        <v>51</v>
      </c>
      <c r="BJ248" t="s">
        <v>36</v>
      </c>
      <c r="BK248" t="s">
        <v>39</v>
      </c>
      <c r="BL248" t="s">
        <v>67</v>
      </c>
      <c r="BM248" t="s">
        <v>25</v>
      </c>
      <c r="BN248" t="s">
        <v>53</v>
      </c>
      <c r="BO248" t="s">
        <v>34</v>
      </c>
      <c r="BP248" t="s">
        <v>31</v>
      </c>
      <c r="BQ248" t="s">
        <v>65</v>
      </c>
      <c r="BR248" t="s">
        <v>64</v>
      </c>
      <c r="BS248" t="s">
        <v>41</v>
      </c>
      <c r="BT248" t="s">
        <v>44</v>
      </c>
      <c r="BU248" t="s">
        <v>40</v>
      </c>
      <c r="BV248" t="s">
        <v>21</v>
      </c>
      <c r="BW248" t="s">
        <v>47</v>
      </c>
      <c r="BX248" t="s">
        <v>37</v>
      </c>
      <c r="BY248" t="s">
        <v>45</v>
      </c>
      <c r="BZ248" t="s">
        <v>52</v>
      </c>
      <c r="CA248" t="s">
        <v>46</v>
      </c>
      <c r="CB248" t="s">
        <v>20</v>
      </c>
      <c r="CC248" t="s">
        <v>24</v>
      </c>
    </row>
    <row r="249" spans="1:87" x14ac:dyDescent="0.25">
      <c r="A249" t="s">
        <v>198</v>
      </c>
      <c r="C249" t="str">
        <f t="shared" si="47"/>
        <v>https://lazy-guy.github.io/reversi/index.html!</v>
      </c>
      <c r="D249" t="s">
        <v>192</v>
      </c>
      <c r="F249" t="str">
        <f t="shared" si="46"/>
        <v>https://nowaai.github.io/wasm-othello/!</v>
      </c>
      <c r="G249">
        <v>16</v>
      </c>
      <c r="H249">
        <v>48</v>
      </c>
      <c r="I249" cm="1">
        <f t="array" aca="1" ref="I249" ca="1">MAX(ROW($C$1:INDIRECT("$C"&amp;(ROW()-1)))*($C249=$C$1:INDIRECT("$C"&amp;(ROW()-1))),ROW($F$1:INDIRECT("$F"&amp;(ROW()-1)))*($C249=$F$1:INDIRECT("$F"&amp;(ROW()-1))))</f>
        <v>232</v>
      </c>
      <c r="J249" cm="1">
        <f t="array" aca="1" ref="J249" ca="1">MAX(ROW($C$1:INDIRECT("$C"&amp;(ROW()-1)))*($F249=$C$1:INDIRECT("$C"&amp;(ROW()-1))),ROW($F$1:INDIRECT("$F"&amp;(ROW()-1)))*($F249=$F$1:INDIRECT("$F"&amp;(ROW()-1))))</f>
        <v>226</v>
      </c>
      <c r="K249" s="2" cm="1">
        <f t="array" aca="1" ref="K249" ca="1">IF($I249&gt;0,IF(INDEX($C:$C,$I249)=$C249,INDEX($S:$S,$I249),INDEX($T:$T,$I249)),1000)</f>
        <v>939.38153782391794</v>
      </c>
      <c r="L249" s="2" cm="1">
        <f t="array" aca="1" ref="L249" ca="1">IF($J249&gt;0,IF(INDEX($C:$C,$J249)=$F249,INDEX($S:$S,$J249),INDEX($T:$T,$J249)),1000)</f>
        <v>922.92650753937073</v>
      </c>
      <c r="M249">
        <f t="shared" ca="1" si="38"/>
        <v>223.07651162416718</v>
      </c>
      <c r="N249">
        <f t="shared" ca="1" si="39"/>
        <v>202.91598887425431</v>
      </c>
      <c r="O249">
        <f t="shared" ca="1" si="40"/>
        <v>0.52366300196168314</v>
      </c>
      <c r="P249">
        <f t="shared" ca="1" si="41"/>
        <v>0.47633699803831692</v>
      </c>
      <c r="Q249">
        <f t="shared" si="42"/>
        <v>0</v>
      </c>
      <c r="R249">
        <f t="shared" si="43"/>
        <v>1</v>
      </c>
      <c r="S249" s="2">
        <f t="shared" ca="1" si="44"/>
        <v>922.62432176114407</v>
      </c>
      <c r="T249" s="2">
        <f t="shared" ca="1" si="45"/>
        <v>939.6837236021446</v>
      </c>
    </row>
    <row r="250" spans="1:87" x14ac:dyDescent="0.25">
      <c r="A250" t="s">
        <v>198</v>
      </c>
      <c r="C250" t="str">
        <f t="shared" si="47"/>
        <v>https://lazy-guy.github.io/reversi/index.html!</v>
      </c>
      <c r="D250" t="s">
        <v>192</v>
      </c>
      <c r="F250" t="str">
        <f t="shared" si="46"/>
        <v>https://nowaai.github.io/wasm-othello/!</v>
      </c>
      <c r="G250">
        <v>21</v>
      </c>
      <c r="H250">
        <v>43</v>
      </c>
      <c r="I250" cm="1">
        <f t="array" aca="1" ref="I250" ca="1">MAX(ROW($C$1:INDIRECT("$C"&amp;(ROW()-1)))*($C250=$C$1:INDIRECT("$C"&amp;(ROW()-1))),ROW($F$1:INDIRECT("$F"&amp;(ROW()-1)))*($C250=$F$1:INDIRECT("$F"&amp;(ROW()-1))))</f>
        <v>249</v>
      </c>
      <c r="J250" cm="1">
        <f t="array" aca="1" ref="J250" ca="1">MAX(ROW($C$1:INDIRECT("$C"&amp;(ROW()-1)))*($F250=$C$1:INDIRECT("$C"&amp;(ROW()-1))),ROW($F$1:INDIRECT("$F"&amp;(ROW()-1)))*($F250=$F$1:INDIRECT("$F"&amp;(ROW()-1))))</f>
        <v>249</v>
      </c>
      <c r="K250" s="2" cm="1">
        <f t="array" aca="1" ref="K250" ca="1">IF($I250&gt;0,IF(INDEX($C:$C,$I250)=$C250,INDEX($S:$S,$I250),INDEX($T:$T,$I250)),1000)</f>
        <v>922.62432176114407</v>
      </c>
      <c r="L250" s="2" cm="1">
        <f t="array" aca="1" ref="L250" ca="1">IF($J250&gt;0,IF(INDEX($C:$C,$J250)=$F250,INDEX($S:$S,$J250),INDEX($T:$T,$J250)),1000)</f>
        <v>939.6837236021446</v>
      </c>
      <c r="M250">
        <f t="shared" ca="1" si="38"/>
        <v>202.56331904299293</v>
      </c>
      <c r="N250">
        <f t="shared" ca="1" si="39"/>
        <v>223.46489564198737</v>
      </c>
      <c r="O250">
        <f t="shared" ca="1" si="40"/>
        <v>0.47546925781142246</v>
      </c>
      <c r="P250">
        <f t="shared" ca="1" si="41"/>
        <v>0.52453074218857754</v>
      </c>
      <c r="Q250">
        <f t="shared" si="42"/>
        <v>0</v>
      </c>
      <c r="R250">
        <f t="shared" si="43"/>
        <v>1</v>
      </c>
      <c r="S250" s="2">
        <f t="shared" ca="1" si="44"/>
        <v>907.40930551117856</v>
      </c>
      <c r="T250" s="2">
        <f t="shared" ca="1" si="45"/>
        <v>954.89873985211011</v>
      </c>
    </row>
    <row r="251" spans="1:87" x14ac:dyDescent="0.25">
      <c r="A251" t="s">
        <v>17</v>
      </c>
      <c r="B251">
        <v>1</v>
      </c>
      <c r="C251" t="str">
        <f t="shared" si="47"/>
        <v>https://www.enil.no/othello!1</v>
      </c>
      <c r="D251" t="s">
        <v>194</v>
      </c>
      <c r="F251" t="str">
        <f t="shared" si="46"/>
        <v>https://www.hanshq.net/files/othello/web/web_othello.html!</v>
      </c>
      <c r="G251">
        <v>3</v>
      </c>
      <c r="H251">
        <v>61</v>
      </c>
      <c r="I251" cm="1">
        <f t="array" aca="1" ref="I251" ca="1">MAX(ROW($C$1:INDIRECT("$C"&amp;(ROW()-1)))*($C251=$C$1:INDIRECT("$C"&amp;(ROW()-1))),ROW($F$1:INDIRECT("$F"&amp;(ROW()-1)))*($C251=$F$1:INDIRECT("$F"&amp;(ROW()-1))))</f>
        <v>215</v>
      </c>
      <c r="J251" cm="1">
        <f t="array" aca="1" ref="J251" ca="1">MAX(ROW($C$1:INDIRECT("$C"&amp;(ROW()-1)))*($F251=$C$1:INDIRECT("$C"&amp;(ROW()-1))),ROW($F$1:INDIRECT("$F"&amp;(ROW()-1)))*($F251=$F$1:INDIRECT("$F"&amp;(ROW()-1))))</f>
        <v>242</v>
      </c>
      <c r="K251" s="2" cm="1">
        <f t="array" aca="1" ref="K251" ca="1">IF($I251&gt;0,IF(INDEX($C:$C,$I251)=$C251,INDEX($S:$S,$I251),INDEX($T:$T,$I251)),1000)</f>
        <v>1112.4932258201727</v>
      </c>
      <c r="L251" s="2" cm="1">
        <f t="array" aca="1" ref="L251" ca="1">IF($J251&gt;0,IF(INDEX($C:$C,$J251)=$F251,INDEX($S:$S,$J251),INDEX($T:$T,$J251)),1000)</f>
        <v>1111.0668277617913</v>
      </c>
      <c r="M251">
        <f t="shared" ca="1" si="38"/>
        <v>604.27282597026806</v>
      </c>
      <c r="N251">
        <f t="shared" ca="1" si="39"/>
        <v>599.33145199763987</v>
      </c>
      <c r="O251">
        <f t="shared" ca="1" si="40"/>
        <v>0.50205274028311486</v>
      </c>
      <c r="P251">
        <f t="shared" ca="1" si="41"/>
        <v>0.49794725971688519</v>
      </c>
      <c r="Q251">
        <f t="shared" si="42"/>
        <v>0</v>
      </c>
      <c r="R251">
        <f t="shared" si="43"/>
        <v>1</v>
      </c>
      <c r="S251" s="2">
        <f t="shared" ca="1" si="44"/>
        <v>1096.4275381311131</v>
      </c>
      <c r="T251" s="2">
        <f t="shared" ca="1" si="45"/>
        <v>1127.1325154508509</v>
      </c>
      <c r="V251" t="s">
        <v>93</v>
      </c>
      <c r="W251" t="s">
        <v>38</v>
      </c>
      <c r="X251" t="s">
        <v>43</v>
      </c>
      <c r="Y251" t="s">
        <v>29</v>
      </c>
      <c r="Z251" t="s">
        <v>54</v>
      </c>
      <c r="AA251" t="s">
        <v>72</v>
      </c>
      <c r="AB251" t="s">
        <v>76</v>
      </c>
      <c r="AC251" t="s">
        <v>56</v>
      </c>
      <c r="AD251" t="s">
        <v>58</v>
      </c>
      <c r="AE251" t="s">
        <v>62</v>
      </c>
      <c r="AF251" t="s">
        <v>55</v>
      </c>
      <c r="AG251" t="s">
        <v>32</v>
      </c>
      <c r="AH251" t="s">
        <v>74</v>
      </c>
      <c r="AI251" t="s">
        <v>61</v>
      </c>
      <c r="AJ251" t="s">
        <v>22</v>
      </c>
      <c r="AK251" t="s">
        <v>57</v>
      </c>
      <c r="AL251" t="s">
        <v>23</v>
      </c>
      <c r="AM251" t="s">
        <v>59</v>
      </c>
      <c r="AN251" t="s">
        <v>48</v>
      </c>
      <c r="AO251" t="s">
        <v>30</v>
      </c>
      <c r="AP251" t="s">
        <v>78</v>
      </c>
      <c r="AQ251" t="s">
        <v>42</v>
      </c>
      <c r="AR251" t="s">
        <v>79</v>
      </c>
      <c r="AS251" t="s">
        <v>21</v>
      </c>
      <c r="AT251" t="s">
        <v>36</v>
      </c>
      <c r="AU251" t="s">
        <v>73</v>
      </c>
      <c r="AV251" t="s">
        <v>75</v>
      </c>
      <c r="AW251" t="s">
        <v>71</v>
      </c>
      <c r="AX251" t="s">
        <v>20</v>
      </c>
      <c r="AY251" t="s">
        <v>77</v>
      </c>
      <c r="AZ251" t="s">
        <v>66</v>
      </c>
      <c r="BA251" t="s">
        <v>39</v>
      </c>
      <c r="BB251" t="s">
        <v>67</v>
      </c>
      <c r="BC251" t="s">
        <v>25</v>
      </c>
      <c r="BD251" t="s">
        <v>60</v>
      </c>
      <c r="BE251" t="s">
        <v>51</v>
      </c>
      <c r="BF251" t="s">
        <v>64</v>
      </c>
      <c r="BG251" t="s">
        <v>24</v>
      </c>
      <c r="BH251" t="s">
        <v>41</v>
      </c>
      <c r="BI251" t="s">
        <v>47</v>
      </c>
      <c r="BJ251" t="s">
        <v>46</v>
      </c>
      <c r="BK251" t="s">
        <v>68</v>
      </c>
      <c r="BL251" t="s">
        <v>87</v>
      </c>
      <c r="BM251" t="s">
        <v>52</v>
      </c>
      <c r="BN251" t="s">
        <v>40</v>
      </c>
      <c r="BO251" t="s">
        <v>50</v>
      </c>
      <c r="BP251" t="s">
        <v>49</v>
      </c>
      <c r="BQ251" t="s">
        <v>53</v>
      </c>
      <c r="BR251" t="s">
        <v>26</v>
      </c>
      <c r="BS251" t="s">
        <v>69</v>
      </c>
      <c r="BT251" t="s">
        <v>70</v>
      </c>
      <c r="BU251" t="s">
        <v>65</v>
      </c>
      <c r="BV251" t="s">
        <v>35</v>
      </c>
      <c r="BW251" t="s">
        <v>63</v>
      </c>
      <c r="BX251" t="s">
        <v>87</v>
      </c>
      <c r="BY251" t="s">
        <v>44</v>
      </c>
      <c r="BZ251" t="s">
        <v>87</v>
      </c>
      <c r="CA251" t="s">
        <v>45</v>
      </c>
      <c r="CB251" t="s">
        <v>37</v>
      </c>
      <c r="CC251" t="s">
        <v>34</v>
      </c>
      <c r="CD251" t="s">
        <v>27</v>
      </c>
      <c r="CE251" t="s">
        <v>28</v>
      </c>
      <c r="CF251" t="s">
        <v>87</v>
      </c>
      <c r="CG251" t="s">
        <v>31</v>
      </c>
    </row>
    <row r="252" spans="1:87" x14ac:dyDescent="0.25">
      <c r="A252" t="s">
        <v>17</v>
      </c>
      <c r="B252">
        <v>1</v>
      </c>
      <c r="C252" t="str">
        <f t="shared" si="47"/>
        <v>https://www.enil.no/othello!1</v>
      </c>
      <c r="D252" t="s">
        <v>194</v>
      </c>
      <c r="F252" t="str">
        <f t="shared" si="46"/>
        <v>https://www.hanshq.net/files/othello/web/web_othello.html!</v>
      </c>
      <c r="G252">
        <v>6</v>
      </c>
      <c r="H252">
        <v>58</v>
      </c>
      <c r="I252" cm="1">
        <f t="array" aca="1" ref="I252" ca="1">MAX(ROW($C$1:INDIRECT("$C"&amp;(ROW()-1)))*($C252=$C$1:INDIRECT("$C"&amp;(ROW()-1))),ROW($F$1:INDIRECT("$F"&amp;(ROW()-1)))*($C252=$F$1:INDIRECT("$F"&amp;(ROW()-1))))</f>
        <v>251</v>
      </c>
      <c r="J252" cm="1">
        <f t="array" aca="1" ref="J252" ca="1">MAX(ROW($C$1:INDIRECT("$C"&amp;(ROW()-1)))*($F252=$C$1:INDIRECT("$C"&amp;(ROW()-1))),ROW($F$1:INDIRECT("$F"&amp;(ROW()-1)))*($F252=$F$1:INDIRECT("$F"&amp;(ROW()-1))))</f>
        <v>251</v>
      </c>
      <c r="K252" s="2" cm="1">
        <f t="array" aca="1" ref="K252" ca="1">IF($I252&gt;0,IF(INDEX($C:$C,$I252)=$C252,INDEX($S:$S,$I252),INDEX($T:$T,$I252)),1000)</f>
        <v>1096.4275381311131</v>
      </c>
      <c r="L252" s="2" cm="1">
        <f t="array" aca="1" ref="L252" ca="1">IF($J252&gt;0,IF(INDEX($C:$C,$J252)=$F252,INDEX($S:$S,$J252),INDEX($T:$T,$J252)),1000)</f>
        <v>1127.1325154508509</v>
      </c>
      <c r="M252">
        <f t="shared" ca="1" si="38"/>
        <v>550.89501858831716</v>
      </c>
      <c r="N252">
        <f t="shared" ca="1" si="39"/>
        <v>657.4024051252469</v>
      </c>
      <c r="O252">
        <f t="shared" ca="1" si="40"/>
        <v>0.45592666819995714</v>
      </c>
      <c r="P252">
        <f t="shared" ca="1" si="41"/>
        <v>0.5440733318000428</v>
      </c>
      <c r="Q252">
        <f t="shared" si="42"/>
        <v>0</v>
      </c>
      <c r="R252">
        <f t="shared" si="43"/>
        <v>1</v>
      </c>
      <c r="S252" s="2">
        <f t="shared" ca="1" si="44"/>
        <v>1081.8378847487145</v>
      </c>
      <c r="T252" s="2">
        <f t="shared" ca="1" si="45"/>
        <v>1141.7221688332495</v>
      </c>
      <c r="V252" t="s">
        <v>93</v>
      </c>
      <c r="W252" t="s">
        <v>38</v>
      </c>
      <c r="X252" t="s">
        <v>21</v>
      </c>
      <c r="Y252" t="s">
        <v>56</v>
      </c>
      <c r="Z252" t="s">
        <v>43</v>
      </c>
      <c r="AA252" t="s">
        <v>76</v>
      </c>
      <c r="AB252" t="s">
        <v>72</v>
      </c>
      <c r="AC252" t="s">
        <v>48</v>
      </c>
      <c r="AD252" t="s">
        <v>74</v>
      </c>
      <c r="AE252" t="s">
        <v>75</v>
      </c>
      <c r="AF252" t="s">
        <v>70</v>
      </c>
      <c r="AG252" t="s">
        <v>30</v>
      </c>
      <c r="AH252" t="s">
        <v>29</v>
      </c>
      <c r="AI252" t="s">
        <v>62</v>
      </c>
      <c r="AJ252" t="s">
        <v>59</v>
      </c>
      <c r="AK252" t="s">
        <v>57</v>
      </c>
      <c r="AL252" t="s">
        <v>63</v>
      </c>
      <c r="AM252" t="s">
        <v>54</v>
      </c>
      <c r="AN252" t="s">
        <v>78</v>
      </c>
      <c r="AO252" t="s">
        <v>77</v>
      </c>
      <c r="AP252" t="s">
        <v>55</v>
      </c>
      <c r="AQ252" t="s">
        <v>61</v>
      </c>
      <c r="AR252" t="s">
        <v>73</v>
      </c>
      <c r="AS252" t="s">
        <v>71</v>
      </c>
      <c r="AT252" t="s">
        <v>66</v>
      </c>
      <c r="AU252" t="s">
        <v>58</v>
      </c>
      <c r="AV252" t="s">
        <v>60</v>
      </c>
      <c r="AW252" t="s">
        <v>69</v>
      </c>
      <c r="AX252" t="s">
        <v>32</v>
      </c>
      <c r="AY252" t="s">
        <v>20</v>
      </c>
      <c r="AZ252" t="s">
        <v>79</v>
      </c>
      <c r="BA252" t="s">
        <v>51</v>
      </c>
      <c r="BB252" t="s">
        <v>46</v>
      </c>
      <c r="BC252" t="s">
        <v>50</v>
      </c>
      <c r="BD252" t="s">
        <v>53</v>
      </c>
      <c r="BE252" t="s">
        <v>42</v>
      </c>
      <c r="BF252" t="s">
        <v>25</v>
      </c>
      <c r="BG252" t="s">
        <v>36</v>
      </c>
      <c r="BH252" t="s">
        <v>39</v>
      </c>
      <c r="BI252" t="s">
        <v>22</v>
      </c>
      <c r="BJ252" t="s">
        <v>49</v>
      </c>
      <c r="BK252" t="s">
        <v>35</v>
      </c>
      <c r="BL252" t="s">
        <v>23</v>
      </c>
      <c r="BM252" t="s">
        <v>28</v>
      </c>
      <c r="BN252" t="s">
        <v>27</v>
      </c>
      <c r="BO252" t="s">
        <v>68</v>
      </c>
      <c r="BP252" t="s">
        <v>67</v>
      </c>
      <c r="BQ252" t="s">
        <v>34</v>
      </c>
      <c r="BR252" t="s">
        <v>87</v>
      </c>
      <c r="BS252" t="s">
        <v>44</v>
      </c>
      <c r="BT252" t="s">
        <v>41</v>
      </c>
      <c r="BU252" t="s">
        <v>26</v>
      </c>
      <c r="BV252" t="s">
        <v>47</v>
      </c>
      <c r="BW252" t="s">
        <v>65</v>
      </c>
      <c r="BX252" t="s">
        <v>64</v>
      </c>
      <c r="BY252" t="s">
        <v>24</v>
      </c>
      <c r="BZ252" t="s">
        <v>31</v>
      </c>
      <c r="CA252" t="s">
        <v>37</v>
      </c>
      <c r="CB252" t="s">
        <v>87</v>
      </c>
      <c r="CC252" t="s">
        <v>52</v>
      </c>
      <c r="CD252" t="s">
        <v>87</v>
      </c>
      <c r="CE252" t="s">
        <v>40</v>
      </c>
    </row>
    <row r="253" spans="1:87" x14ac:dyDescent="0.25">
      <c r="A253" t="s">
        <v>17</v>
      </c>
      <c r="B253">
        <v>2</v>
      </c>
      <c r="C253" t="str">
        <f t="shared" si="47"/>
        <v>https://www.enil.no/othello!2</v>
      </c>
      <c r="D253" t="s">
        <v>194</v>
      </c>
      <c r="F253" t="str">
        <f t="shared" si="46"/>
        <v>https://www.hanshq.net/files/othello/web/web_othello.html!</v>
      </c>
      <c r="G253">
        <v>3</v>
      </c>
      <c r="H253">
        <v>61</v>
      </c>
      <c r="I253" cm="1">
        <f t="array" aca="1" ref="I253" ca="1">MAX(ROW($C$1:INDIRECT("$C"&amp;(ROW()-1)))*($C253=$C$1:INDIRECT("$C"&amp;(ROW()-1))),ROW($F$1:INDIRECT("$F"&amp;(ROW()-1)))*($C253=$F$1:INDIRECT("$F"&amp;(ROW()-1))))</f>
        <v>159</v>
      </c>
      <c r="J253" cm="1">
        <f t="array" aca="1" ref="J253" ca="1">MAX(ROW($C$1:INDIRECT("$C"&amp;(ROW()-1)))*($F253=$C$1:INDIRECT("$C"&amp;(ROW()-1))),ROW($F$1:INDIRECT("$F"&amp;(ROW()-1)))*($F253=$F$1:INDIRECT("$F"&amp;(ROW()-1))))</f>
        <v>252</v>
      </c>
      <c r="K253" s="2" cm="1">
        <f t="array" aca="1" ref="K253" ca="1">IF($I253&gt;0,IF(INDEX($C:$C,$I253)=$C253,INDEX($S:$S,$I253),INDEX($T:$T,$I253)),1000)</f>
        <v>1141.7835574387877</v>
      </c>
      <c r="L253" s="2" cm="1">
        <f t="array" aca="1" ref="L253" ca="1">IF($J253&gt;0,IF(INDEX($C:$C,$J253)=$F253,INDEX($S:$S,$J253),INDEX($T:$T,$J253)),1000)</f>
        <v>1141.7221688332495</v>
      </c>
      <c r="M253">
        <f t="shared" ca="1" si="38"/>
        <v>715.25169159002223</v>
      </c>
      <c r="N253">
        <f t="shared" ca="1" si="39"/>
        <v>714.99897972909764</v>
      </c>
      <c r="O253">
        <f t="shared" ca="1" si="40"/>
        <v>0.50008834530407575</v>
      </c>
      <c r="P253">
        <f t="shared" ca="1" si="41"/>
        <v>0.49991165469592419</v>
      </c>
      <c r="Q253">
        <f t="shared" si="42"/>
        <v>0</v>
      </c>
      <c r="R253">
        <f t="shared" si="43"/>
        <v>1</v>
      </c>
      <c r="S253" s="2">
        <f t="shared" ca="1" si="44"/>
        <v>1125.7807303890572</v>
      </c>
      <c r="T253" s="2">
        <f t="shared" ca="1" si="45"/>
        <v>1157.72499588298</v>
      </c>
      <c r="V253" t="s">
        <v>86</v>
      </c>
      <c r="W253" t="s">
        <v>22</v>
      </c>
      <c r="X253" t="s">
        <v>49</v>
      </c>
      <c r="Y253" t="s">
        <v>78</v>
      </c>
      <c r="Z253" t="s">
        <v>29</v>
      </c>
      <c r="AA253" t="s">
        <v>32</v>
      </c>
      <c r="AB253" t="s">
        <v>55</v>
      </c>
      <c r="AC253" t="s">
        <v>20</v>
      </c>
      <c r="AD253" t="s">
        <v>42</v>
      </c>
      <c r="AE253" t="s">
        <v>79</v>
      </c>
      <c r="AF253" t="s">
        <v>23</v>
      </c>
      <c r="AG253" t="s">
        <v>26</v>
      </c>
      <c r="AH253" t="s">
        <v>34</v>
      </c>
      <c r="AI253" t="s">
        <v>46</v>
      </c>
      <c r="AJ253" t="s">
        <v>31</v>
      </c>
      <c r="AK253" t="s">
        <v>28</v>
      </c>
      <c r="AL253" t="s">
        <v>27</v>
      </c>
      <c r="AM253" t="s">
        <v>37</v>
      </c>
      <c r="AN253" t="s">
        <v>30</v>
      </c>
      <c r="AO253" t="s">
        <v>76</v>
      </c>
      <c r="AP253" t="s">
        <v>43</v>
      </c>
      <c r="AQ253" t="s">
        <v>35</v>
      </c>
      <c r="AR253" t="s">
        <v>72</v>
      </c>
      <c r="AS253" t="s">
        <v>53</v>
      </c>
      <c r="AT253" t="s">
        <v>75</v>
      </c>
      <c r="AU253" t="s">
        <v>25</v>
      </c>
      <c r="AV253" t="s">
        <v>24</v>
      </c>
      <c r="AW253" t="s">
        <v>41</v>
      </c>
      <c r="AX253" t="s">
        <v>77</v>
      </c>
      <c r="AY253" t="s">
        <v>36</v>
      </c>
      <c r="AZ253" t="s">
        <v>39</v>
      </c>
      <c r="BA253" t="s">
        <v>73</v>
      </c>
      <c r="BB253" t="s">
        <v>44</v>
      </c>
      <c r="BC253" t="s">
        <v>47</v>
      </c>
      <c r="BD253" t="s">
        <v>68</v>
      </c>
      <c r="BE253" t="s">
        <v>64</v>
      </c>
      <c r="BF253" t="s">
        <v>67</v>
      </c>
      <c r="BG253" t="s">
        <v>61</v>
      </c>
      <c r="BH253" t="s">
        <v>50</v>
      </c>
      <c r="BI253" t="s">
        <v>54</v>
      </c>
      <c r="BJ253" t="s">
        <v>60</v>
      </c>
      <c r="BK253" t="s">
        <v>51</v>
      </c>
      <c r="BL253" t="s">
        <v>57</v>
      </c>
      <c r="BM253" t="s">
        <v>56</v>
      </c>
      <c r="BN253" t="s">
        <v>38</v>
      </c>
      <c r="BO253" t="s">
        <v>58</v>
      </c>
      <c r="BP253" t="s">
        <v>40</v>
      </c>
      <c r="BQ253" t="s">
        <v>33</v>
      </c>
      <c r="BR253" t="s">
        <v>87</v>
      </c>
      <c r="BS253" t="s">
        <v>45</v>
      </c>
      <c r="BT253" t="s">
        <v>87</v>
      </c>
      <c r="BU253" t="s">
        <v>52</v>
      </c>
      <c r="BV253" t="s">
        <v>87</v>
      </c>
      <c r="BW253" t="s">
        <v>62</v>
      </c>
      <c r="BX253" t="s">
        <v>87</v>
      </c>
      <c r="BY253" t="s">
        <v>71</v>
      </c>
      <c r="BZ253" t="s">
        <v>48</v>
      </c>
      <c r="CA253" t="s">
        <v>70</v>
      </c>
      <c r="CB253" t="s">
        <v>66</v>
      </c>
      <c r="CC253" t="s">
        <v>69</v>
      </c>
      <c r="CD253" t="s">
        <v>63</v>
      </c>
      <c r="CE253" t="s">
        <v>59</v>
      </c>
      <c r="CF253" t="s">
        <v>87</v>
      </c>
      <c r="CG253" t="s">
        <v>74</v>
      </c>
      <c r="CH253" t="s">
        <v>87</v>
      </c>
      <c r="CI253" t="s">
        <v>65</v>
      </c>
    </row>
    <row r="254" spans="1:87" x14ac:dyDescent="0.25">
      <c r="A254" t="s">
        <v>17</v>
      </c>
      <c r="B254">
        <v>2</v>
      </c>
      <c r="C254" t="str">
        <f t="shared" si="47"/>
        <v>https://www.enil.no/othello!2</v>
      </c>
      <c r="D254" t="s">
        <v>194</v>
      </c>
      <c r="F254" t="str">
        <f t="shared" si="46"/>
        <v>https://www.hanshq.net/files/othello/web/web_othello.html!</v>
      </c>
      <c r="G254">
        <v>13</v>
      </c>
      <c r="H254">
        <v>51</v>
      </c>
      <c r="I254" cm="1">
        <f t="array" aca="1" ref="I254" ca="1">MAX(ROW($C$1:INDIRECT("$C"&amp;(ROW()-1)))*($C254=$C$1:INDIRECT("$C"&amp;(ROW()-1))),ROW($F$1:INDIRECT("$F"&amp;(ROW()-1)))*($C254=$F$1:INDIRECT("$F"&amp;(ROW()-1))))</f>
        <v>253</v>
      </c>
      <c r="J254" cm="1">
        <f t="array" aca="1" ref="J254" ca="1">MAX(ROW($C$1:INDIRECT("$C"&amp;(ROW()-1)))*($F254=$C$1:INDIRECT("$C"&amp;(ROW()-1))),ROW($F$1:INDIRECT("$F"&amp;(ROW()-1)))*($F254=$F$1:INDIRECT("$F"&amp;(ROW()-1))))</f>
        <v>253</v>
      </c>
      <c r="K254" s="2" cm="1">
        <f t="array" aca="1" ref="K254" ca="1">IF($I254&gt;0,IF(INDEX($C:$C,$I254)=$C254,INDEX($S:$S,$I254),INDEX($T:$T,$I254)),1000)</f>
        <v>1125.7807303890572</v>
      </c>
      <c r="L254" s="2" cm="1">
        <f t="array" aca="1" ref="L254" ca="1">IF($J254&gt;0,IF(INDEX($C:$C,$J254)=$F254,INDEX($S:$S,$J254),INDEX($T:$T,$J254)),1000)</f>
        <v>1157.72499588298</v>
      </c>
      <c r="M254">
        <f t="shared" ca="1" si="38"/>
        <v>652.30667999873788</v>
      </c>
      <c r="N254">
        <f t="shared" ca="1" si="39"/>
        <v>783.99354999302875</v>
      </c>
      <c r="O254">
        <f t="shared" ca="1" si="40"/>
        <v>0.45415761021111661</v>
      </c>
      <c r="P254">
        <f t="shared" ca="1" si="41"/>
        <v>0.54584238978888344</v>
      </c>
      <c r="Q254">
        <f t="shared" si="42"/>
        <v>0</v>
      </c>
      <c r="R254">
        <f t="shared" si="43"/>
        <v>1</v>
      </c>
      <c r="S254" s="2">
        <f t="shared" ca="1" si="44"/>
        <v>1111.2476868623014</v>
      </c>
      <c r="T254" s="2">
        <f t="shared" ca="1" si="45"/>
        <v>1172.2580394097358</v>
      </c>
      <c r="V254" t="s">
        <v>86</v>
      </c>
      <c r="W254" t="s">
        <v>22</v>
      </c>
      <c r="X254" t="s">
        <v>29</v>
      </c>
      <c r="Y254" t="s">
        <v>42</v>
      </c>
      <c r="Z254" t="s">
        <v>26</v>
      </c>
      <c r="AA254" t="s">
        <v>32</v>
      </c>
      <c r="AB254" t="s">
        <v>49</v>
      </c>
      <c r="AC254" t="s">
        <v>20</v>
      </c>
      <c r="AD254" t="s">
        <v>43</v>
      </c>
      <c r="AE254" t="s">
        <v>38</v>
      </c>
      <c r="AF254" t="s">
        <v>78</v>
      </c>
      <c r="AG254" t="s">
        <v>30</v>
      </c>
      <c r="AH254" t="s">
        <v>36</v>
      </c>
      <c r="AI254" t="s">
        <v>25</v>
      </c>
      <c r="AJ254" t="s">
        <v>76</v>
      </c>
      <c r="AK254" t="s">
        <v>72</v>
      </c>
      <c r="AL254" t="s">
        <v>77</v>
      </c>
      <c r="AM254" t="s">
        <v>33</v>
      </c>
      <c r="AN254" t="s">
        <v>74</v>
      </c>
      <c r="AO254" t="s">
        <v>71</v>
      </c>
      <c r="AP254" t="s">
        <v>70</v>
      </c>
      <c r="AQ254" t="s">
        <v>48</v>
      </c>
      <c r="AR254" t="s">
        <v>41</v>
      </c>
      <c r="AS254" t="s">
        <v>79</v>
      </c>
      <c r="AT254" t="s">
        <v>23</v>
      </c>
      <c r="AU254" t="s">
        <v>46</v>
      </c>
      <c r="AV254" t="s">
        <v>24</v>
      </c>
      <c r="AW254" t="s">
        <v>73</v>
      </c>
      <c r="AX254" t="s">
        <v>47</v>
      </c>
      <c r="AY254" t="s">
        <v>68</v>
      </c>
      <c r="AZ254" t="s">
        <v>56</v>
      </c>
      <c r="BA254" t="s">
        <v>39</v>
      </c>
      <c r="BB254" t="s">
        <v>62</v>
      </c>
      <c r="BC254" t="s">
        <v>58</v>
      </c>
      <c r="BD254" t="s">
        <v>59</v>
      </c>
      <c r="BE254" t="s">
        <v>63</v>
      </c>
      <c r="BF254" t="s">
        <v>66</v>
      </c>
      <c r="BG254" t="s">
        <v>57</v>
      </c>
      <c r="BH254" t="s">
        <v>54</v>
      </c>
      <c r="BI254" t="s">
        <v>61</v>
      </c>
      <c r="BJ254" t="s">
        <v>55</v>
      </c>
      <c r="BK254" t="s">
        <v>60</v>
      </c>
      <c r="BL254" t="s">
        <v>75</v>
      </c>
      <c r="BM254" t="s">
        <v>69</v>
      </c>
      <c r="BN254" t="s">
        <v>67</v>
      </c>
      <c r="BO254" t="s">
        <v>44</v>
      </c>
      <c r="BP254" t="s">
        <v>64</v>
      </c>
      <c r="BQ254" t="s">
        <v>27</v>
      </c>
      <c r="BR254" t="s">
        <v>28</v>
      </c>
      <c r="BS254" t="s">
        <v>31</v>
      </c>
      <c r="BT254" t="s">
        <v>34</v>
      </c>
      <c r="BU254" t="s">
        <v>40</v>
      </c>
      <c r="BV254" t="s">
        <v>50</v>
      </c>
      <c r="BW254" t="s">
        <v>51</v>
      </c>
      <c r="BX254" t="s">
        <v>53</v>
      </c>
      <c r="BY254" t="s">
        <v>35</v>
      </c>
      <c r="BZ254" t="s">
        <v>52</v>
      </c>
      <c r="CA254" t="s">
        <v>65</v>
      </c>
      <c r="CB254" t="s">
        <v>87</v>
      </c>
      <c r="CC254" t="s">
        <v>37</v>
      </c>
      <c r="CD254" t="s">
        <v>87</v>
      </c>
      <c r="CE254" t="s">
        <v>45</v>
      </c>
    </row>
    <row r="255" spans="1:87" x14ac:dyDescent="0.25">
      <c r="A255" t="s">
        <v>17</v>
      </c>
      <c r="B255">
        <v>3</v>
      </c>
      <c r="C255" t="str">
        <f t="shared" si="47"/>
        <v>https://www.enil.no/othello!3</v>
      </c>
      <c r="D255" t="s">
        <v>194</v>
      </c>
      <c r="F255" t="str">
        <f t="shared" si="46"/>
        <v>https://www.hanshq.net/files/othello/web/web_othello.html!</v>
      </c>
      <c r="G255">
        <v>16</v>
      </c>
      <c r="H255">
        <v>48</v>
      </c>
      <c r="I255" cm="1">
        <f t="array" aca="1" ref="I255" ca="1">MAX(ROW($C$1:INDIRECT("$C"&amp;(ROW()-1)))*($C255=$C$1:INDIRECT("$C"&amp;(ROW()-1))),ROW($F$1:INDIRECT("$F"&amp;(ROW()-1)))*($C255=$F$1:INDIRECT("$F"&amp;(ROW()-1))))</f>
        <v>109</v>
      </c>
      <c r="J255" cm="1">
        <f t="array" aca="1" ref="J255" ca="1">MAX(ROW($C$1:INDIRECT("$C"&amp;(ROW()-1)))*($F255=$C$1:INDIRECT("$C"&amp;(ROW()-1))),ROW($F$1:INDIRECT("$F"&amp;(ROW()-1)))*($F255=$F$1:INDIRECT("$F"&amp;(ROW()-1))))</f>
        <v>254</v>
      </c>
      <c r="K255" s="2" cm="1">
        <f t="array" aca="1" ref="K255" ca="1">IF($I255&gt;0,IF(INDEX($C:$C,$I255)=$C255,INDEX($S:$S,$I255),INDEX($T:$T,$I255)),1000)</f>
        <v>1214.5337766880225</v>
      </c>
      <c r="L255" s="2" cm="1">
        <f t="array" aca="1" ref="L255" ca="1">IF($J255&gt;0,IF(INDEX($C:$C,$J255)=$F255,INDEX($S:$S,$J255),INDEX($T:$T,$J255)),1000)</f>
        <v>1172.2580394097358</v>
      </c>
      <c r="M255">
        <f t="shared" ca="1" si="38"/>
        <v>1087.2625810461834</v>
      </c>
      <c r="N255">
        <f t="shared" ca="1" si="39"/>
        <v>852.40325318547991</v>
      </c>
      <c r="O255">
        <f t="shared" ca="1" si="40"/>
        <v>0.56054118284599663</v>
      </c>
      <c r="P255">
        <f t="shared" ca="1" si="41"/>
        <v>0.43945881715400337</v>
      </c>
      <c r="Q255">
        <f t="shared" si="42"/>
        <v>0</v>
      </c>
      <c r="R255">
        <f t="shared" si="43"/>
        <v>1</v>
      </c>
      <c r="S255" s="2">
        <f t="shared" ca="1" si="44"/>
        <v>1196.5964588369507</v>
      </c>
      <c r="T255" s="2">
        <f t="shared" ca="1" si="45"/>
        <v>1190.1953572608077</v>
      </c>
      <c r="V255" t="s">
        <v>92</v>
      </c>
      <c r="W255" t="s">
        <v>38</v>
      </c>
      <c r="X255" t="s">
        <v>33</v>
      </c>
      <c r="Y255" t="s">
        <v>29</v>
      </c>
      <c r="Z255" t="s">
        <v>55</v>
      </c>
      <c r="AA255" t="s">
        <v>30</v>
      </c>
      <c r="AB255" t="s">
        <v>56</v>
      </c>
      <c r="AC255" t="s">
        <v>54</v>
      </c>
      <c r="AD255" t="s">
        <v>77</v>
      </c>
      <c r="AE255" t="s">
        <v>76</v>
      </c>
      <c r="AF255" t="s">
        <v>72</v>
      </c>
      <c r="AG255" t="s">
        <v>48</v>
      </c>
      <c r="AH255" t="s">
        <v>61</v>
      </c>
      <c r="AI255" t="s">
        <v>74</v>
      </c>
      <c r="AJ255" t="s">
        <v>32</v>
      </c>
      <c r="AK255" t="s">
        <v>73</v>
      </c>
      <c r="AL255" t="s">
        <v>71</v>
      </c>
      <c r="AM255" t="s">
        <v>62</v>
      </c>
      <c r="AN255" t="s">
        <v>75</v>
      </c>
      <c r="AO255" t="s">
        <v>70</v>
      </c>
      <c r="AP255" t="s">
        <v>42</v>
      </c>
      <c r="AQ255" t="s">
        <v>21</v>
      </c>
      <c r="AR255" t="s">
        <v>59</v>
      </c>
      <c r="AS255" t="s">
        <v>25</v>
      </c>
      <c r="AT255" t="s">
        <v>78</v>
      </c>
      <c r="AU255" t="s">
        <v>22</v>
      </c>
      <c r="AV255" t="s">
        <v>23</v>
      </c>
      <c r="AW255" t="s">
        <v>58</v>
      </c>
      <c r="AX255" t="s">
        <v>57</v>
      </c>
      <c r="AY255" t="s">
        <v>79</v>
      </c>
      <c r="AZ255" t="s">
        <v>26</v>
      </c>
      <c r="BA255" t="s">
        <v>20</v>
      </c>
      <c r="BB255" t="s">
        <v>63</v>
      </c>
      <c r="BC255" t="s">
        <v>68</v>
      </c>
      <c r="BD255" t="s">
        <v>36</v>
      </c>
      <c r="BE255" t="s">
        <v>24</v>
      </c>
      <c r="BF255" t="s">
        <v>47</v>
      </c>
      <c r="BG255" t="s">
        <v>44</v>
      </c>
      <c r="BH255" t="s">
        <v>41</v>
      </c>
      <c r="BI255" t="s">
        <v>39</v>
      </c>
      <c r="BJ255" t="s">
        <v>64</v>
      </c>
      <c r="BK255" t="s">
        <v>46</v>
      </c>
      <c r="BL255" t="s">
        <v>52</v>
      </c>
      <c r="BM255" t="s">
        <v>49</v>
      </c>
      <c r="BN255" t="s">
        <v>28</v>
      </c>
      <c r="BO255" t="s">
        <v>40</v>
      </c>
      <c r="BP255" t="s">
        <v>50</v>
      </c>
      <c r="BQ255" t="s">
        <v>31</v>
      </c>
      <c r="BR255" t="s">
        <v>27</v>
      </c>
      <c r="BS255" t="s">
        <v>37</v>
      </c>
      <c r="BT255" t="s">
        <v>67</v>
      </c>
      <c r="BU255" t="s">
        <v>35</v>
      </c>
      <c r="BV255" t="s">
        <v>66</v>
      </c>
      <c r="BW255" t="s">
        <v>69</v>
      </c>
      <c r="BX255" t="s">
        <v>53</v>
      </c>
      <c r="BY255" t="s">
        <v>65</v>
      </c>
      <c r="BZ255" t="s">
        <v>34</v>
      </c>
      <c r="CA255" t="s">
        <v>186</v>
      </c>
      <c r="CB255" t="s">
        <v>87</v>
      </c>
      <c r="CC255" t="s">
        <v>180</v>
      </c>
      <c r="CD255" t="s">
        <v>87</v>
      </c>
      <c r="CE255" t="s">
        <v>181</v>
      </c>
    </row>
    <row r="256" spans="1:87" x14ac:dyDescent="0.25">
      <c r="A256" t="s">
        <v>17</v>
      </c>
      <c r="B256">
        <v>3</v>
      </c>
      <c r="C256" t="str">
        <f t="shared" si="47"/>
        <v>https://www.enil.no/othello!3</v>
      </c>
      <c r="D256" t="s">
        <v>194</v>
      </c>
      <c r="F256" t="str">
        <f t="shared" si="46"/>
        <v>https://www.hanshq.net/files/othello/web/web_othello.html!</v>
      </c>
      <c r="G256">
        <v>22</v>
      </c>
      <c r="H256">
        <v>42</v>
      </c>
      <c r="I256" cm="1">
        <f t="array" aca="1" ref="I256" ca="1">MAX(ROW($C$1:INDIRECT("$C"&amp;(ROW()-1)))*($C256=$C$1:INDIRECT("$C"&amp;(ROW()-1))),ROW($F$1:INDIRECT("$F"&amp;(ROW()-1)))*($C256=$F$1:INDIRECT("$F"&amp;(ROW()-1))))</f>
        <v>255</v>
      </c>
      <c r="J256" cm="1">
        <f t="array" aca="1" ref="J256" ca="1">MAX(ROW($C$1:INDIRECT("$C"&amp;(ROW()-1)))*($F256=$C$1:INDIRECT("$C"&amp;(ROW()-1))),ROW($F$1:INDIRECT("$F"&amp;(ROW()-1)))*($F256=$F$1:INDIRECT("$F"&amp;(ROW()-1))))</f>
        <v>255</v>
      </c>
      <c r="K256" s="2" cm="1">
        <f t="array" aca="1" ref="K256" ca="1">IF($I256&gt;0,IF(INDEX($C:$C,$I256)=$C256,INDEX($S:$S,$I256),INDEX($T:$T,$I256)),1000)</f>
        <v>1196.5964588369507</v>
      </c>
      <c r="L256" s="2" cm="1">
        <f t="array" aca="1" ref="L256" ca="1">IF($J256&gt;0,IF(INDEX($C:$C,$J256)=$F256,INDEX($S:$S,$J256),INDEX($T:$T,$J256)),1000)</f>
        <v>1190.1953572608077</v>
      </c>
      <c r="M256">
        <f t="shared" ca="1" si="38"/>
        <v>980.59832503997563</v>
      </c>
      <c r="N256">
        <f t="shared" ca="1" si="39"/>
        <v>945.12313297376602</v>
      </c>
      <c r="O256">
        <f t="shared" ca="1" si="40"/>
        <v>0.50921088351552157</v>
      </c>
      <c r="P256">
        <f t="shared" ca="1" si="41"/>
        <v>0.49078911648447854</v>
      </c>
      <c r="Q256">
        <f t="shared" si="42"/>
        <v>0</v>
      </c>
      <c r="R256">
        <f t="shared" si="43"/>
        <v>1</v>
      </c>
      <c r="S256" s="2">
        <f t="shared" ca="1" si="44"/>
        <v>1180.301710564454</v>
      </c>
      <c r="T256" s="2">
        <f t="shared" ca="1" si="45"/>
        <v>1206.4901055333044</v>
      </c>
      <c r="V256" t="s">
        <v>86</v>
      </c>
      <c r="W256" t="s">
        <v>22</v>
      </c>
      <c r="X256" t="s">
        <v>33</v>
      </c>
      <c r="Y256" t="s">
        <v>24</v>
      </c>
      <c r="Z256" t="s">
        <v>20</v>
      </c>
      <c r="AA256" t="s">
        <v>42</v>
      </c>
      <c r="AB256" t="s">
        <v>46</v>
      </c>
      <c r="AC256" t="s">
        <v>31</v>
      </c>
      <c r="AD256" t="s">
        <v>79</v>
      </c>
      <c r="AE256" t="s">
        <v>29</v>
      </c>
      <c r="AF256" t="s">
        <v>23</v>
      </c>
      <c r="AG256" t="s">
        <v>26</v>
      </c>
      <c r="AH256" t="s">
        <v>44</v>
      </c>
      <c r="AI256" t="s">
        <v>25</v>
      </c>
      <c r="AJ256" t="s">
        <v>30</v>
      </c>
      <c r="AK256" t="s">
        <v>78</v>
      </c>
      <c r="AL256" t="s">
        <v>49</v>
      </c>
      <c r="AM256" t="s">
        <v>53</v>
      </c>
      <c r="AN256" t="s">
        <v>39</v>
      </c>
      <c r="AO256" t="s">
        <v>32</v>
      </c>
      <c r="AP256" t="s">
        <v>34</v>
      </c>
      <c r="AQ256" t="s">
        <v>27</v>
      </c>
      <c r="AR256" t="s">
        <v>35</v>
      </c>
      <c r="AS256" t="s">
        <v>38</v>
      </c>
      <c r="AT256" t="s">
        <v>43</v>
      </c>
      <c r="AU256" t="s">
        <v>28</v>
      </c>
      <c r="AV256" t="s">
        <v>51</v>
      </c>
      <c r="AW256" t="s">
        <v>47</v>
      </c>
      <c r="AX256" t="s">
        <v>41</v>
      </c>
      <c r="AY256" t="s">
        <v>64</v>
      </c>
      <c r="AZ256" t="s">
        <v>76</v>
      </c>
      <c r="BA256" t="s">
        <v>77</v>
      </c>
      <c r="BB256" t="s">
        <v>36</v>
      </c>
      <c r="BC256" t="s">
        <v>74</v>
      </c>
      <c r="BD256" t="s">
        <v>75</v>
      </c>
      <c r="BE256" t="s">
        <v>73</v>
      </c>
      <c r="BF256" t="s">
        <v>62</v>
      </c>
      <c r="BG256" t="s">
        <v>72</v>
      </c>
      <c r="BH256" t="s">
        <v>68</v>
      </c>
      <c r="BI256" t="s">
        <v>65</v>
      </c>
      <c r="BJ256" t="s">
        <v>67</v>
      </c>
      <c r="BK256" t="s">
        <v>59</v>
      </c>
      <c r="BL256" t="s">
        <v>48</v>
      </c>
      <c r="BM256" t="s">
        <v>71</v>
      </c>
      <c r="BN256" t="s">
        <v>58</v>
      </c>
      <c r="BO256" t="s">
        <v>66</v>
      </c>
      <c r="BP256" t="s">
        <v>69</v>
      </c>
      <c r="BQ256" t="s">
        <v>57</v>
      </c>
      <c r="BR256" t="s">
        <v>70</v>
      </c>
      <c r="BS256" t="s">
        <v>56</v>
      </c>
      <c r="BT256" t="s">
        <v>55</v>
      </c>
      <c r="BU256" t="s">
        <v>37</v>
      </c>
      <c r="BV256" t="s">
        <v>45</v>
      </c>
      <c r="BW256" t="s">
        <v>54</v>
      </c>
      <c r="BX256" t="s">
        <v>40</v>
      </c>
      <c r="BY256" t="s">
        <v>52</v>
      </c>
      <c r="BZ256" t="s">
        <v>61</v>
      </c>
      <c r="CA256" t="s">
        <v>63</v>
      </c>
      <c r="CB256" t="s">
        <v>87</v>
      </c>
      <c r="CC256" t="s">
        <v>50</v>
      </c>
      <c r="CD256" t="s">
        <v>60</v>
      </c>
    </row>
    <row r="257" spans="1:84" x14ac:dyDescent="0.25">
      <c r="A257" t="s">
        <v>17</v>
      </c>
      <c r="B257">
        <v>8</v>
      </c>
      <c r="C257" t="str">
        <f t="shared" si="47"/>
        <v>https://www.enil.no/othello!8</v>
      </c>
      <c r="D257" t="s">
        <v>194</v>
      </c>
      <c r="F257" t="str">
        <f t="shared" si="46"/>
        <v>https://www.hanshq.net/files/othello/web/web_othello.html!</v>
      </c>
      <c r="G257">
        <v>38</v>
      </c>
      <c r="H257">
        <v>26</v>
      </c>
      <c r="I257" cm="1">
        <f t="array" aca="1" ref="I257" ca="1">MAX(ROW($C$1:INDIRECT("$C"&amp;(ROW()-1)))*($C257=$C$1:INDIRECT("$C"&amp;(ROW()-1))),ROW($F$1:INDIRECT("$F"&amp;(ROW()-1)))*($C257=$F$1:INDIRECT("$F"&amp;(ROW()-1))))</f>
        <v>246</v>
      </c>
      <c r="J257" cm="1">
        <f t="array" aca="1" ref="J257" ca="1">MAX(ROW($C$1:INDIRECT("$C"&amp;(ROW()-1)))*($F257=$C$1:INDIRECT("$C"&amp;(ROW()-1))),ROW($F$1:INDIRECT("$F"&amp;(ROW()-1)))*($F257=$F$1:INDIRECT("$F"&amp;(ROW()-1))))</f>
        <v>256</v>
      </c>
      <c r="K257" s="2" cm="1">
        <f t="array" aca="1" ref="K257" ca="1">IF($I257&gt;0,IF(INDEX($C:$C,$I257)=$C257,INDEX($S:$S,$I257),INDEX($T:$T,$I257)),1000)</f>
        <v>1040.5651295611879</v>
      </c>
      <c r="L257" s="2" cm="1">
        <f t="array" aca="1" ref="L257" ca="1">IF($J257&gt;0,IF(INDEX($C:$C,$J257)=$F257,INDEX($S:$S,$J257),INDEX($T:$T,$J257)),1000)</f>
        <v>1206.4901055333044</v>
      </c>
      <c r="M257">
        <f t="shared" ca="1" si="38"/>
        <v>399.40438066751034</v>
      </c>
      <c r="N257">
        <f t="shared" ca="1" si="39"/>
        <v>1038.066710136005</v>
      </c>
      <c r="O257">
        <f t="shared" ca="1" si="40"/>
        <v>0.27785211349485428</v>
      </c>
      <c r="P257">
        <f t="shared" ca="1" si="41"/>
        <v>0.72214788650514572</v>
      </c>
      <c r="Q257">
        <f t="shared" si="42"/>
        <v>1</v>
      </c>
      <c r="R257">
        <f t="shared" si="43"/>
        <v>0</v>
      </c>
      <c r="S257" s="2">
        <f t="shared" ca="1" si="44"/>
        <v>1063.6738619293526</v>
      </c>
      <c r="T257" s="2">
        <f t="shared" ca="1" si="45"/>
        <v>1183.3813731651396</v>
      </c>
      <c r="V257" t="s">
        <v>86</v>
      </c>
      <c r="W257" t="s">
        <v>22</v>
      </c>
      <c r="X257" t="s">
        <v>38</v>
      </c>
      <c r="Y257" t="s">
        <v>42</v>
      </c>
      <c r="Z257" t="s">
        <v>20</v>
      </c>
      <c r="AA257" t="s">
        <v>33</v>
      </c>
      <c r="AB257" t="s">
        <v>43</v>
      </c>
      <c r="AC257" t="s">
        <v>78</v>
      </c>
      <c r="AD257" t="s">
        <v>30</v>
      </c>
      <c r="AE257" t="s">
        <v>76</v>
      </c>
      <c r="AF257" t="s">
        <v>32</v>
      </c>
      <c r="AG257" t="s">
        <v>79</v>
      </c>
      <c r="AH257" t="s">
        <v>29</v>
      </c>
      <c r="AI257" t="s">
        <v>54</v>
      </c>
      <c r="AJ257" t="s">
        <v>72</v>
      </c>
      <c r="AK257" t="s">
        <v>56</v>
      </c>
      <c r="AL257" t="s">
        <v>26</v>
      </c>
      <c r="AM257" t="s">
        <v>62</v>
      </c>
      <c r="AN257" t="s">
        <v>55</v>
      </c>
      <c r="AO257" t="s">
        <v>60</v>
      </c>
      <c r="AP257" t="s">
        <v>59</v>
      </c>
      <c r="AQ257" t="s">
        <v>58</v>
      </c>
      <c r="AR257" t="s">
        <v>61</v>
      </c>
      <c r="AS257" t="s">
        <v>57</v>
      </c>
      <c r="AT257" t="s">
        <v>51</v>
      </c>
      <c r="AU257" t="s">
        <v>24</v>
      </c>
      <c r="AV257" t="s">
        <v>63</v>
      </c>
      <c r="AW257" t="s">
        <v>74</v>
      </c>
      <c r="AX257" t="s">
        <v>44</v>
      </c>
      <c r="AY257" t="s">
        <v>66</v>
      </c>
      <c r="AZ257" t="s">
        <v>25</v>
      </c>
      <c r="BA257" t="s">
        <v>41</v>
      </c>
      <c r="BB257" t="s">
        <v>39</v>
      </c>
      <c r="BC257" t="s">
        <v>47</v>
      </c>
      <c r="BD257" t="s">
        <v>52</v>
      </c>
      <c r="BE257" t="s">
        <v>36</v>
      </c>
      <c r="BF257" t="s">
        <v>64</v>
      </c>
      <c r="BG257" t="s">
        <v>67</v>
      </c>
      <c r="BH257" t="s">
        <v>65</v>
      </c>
      <c r="BI257" t="s">
        <v>46</v>
      </c>
      <c r="BJ257" t="s">
        <v>69</v>
      </c>
      <c r="BK257" t="s">
        <v>48</v>
      </c>
      <c r="BL257" t="s">
        <v>31</v>
      </c>
      <c r="BM257" t="s">
        <v>70</v>
      </c>
      <c r="BN257" t="s">
        <v>71</v>
      </c>
      <c r="BO257" t="s">
        <v>75</v>
      </c>
      <c r="BP257" t="s">
        <v>77</v>
      </c>
      <c r="BQ257" t="s">
        <v>49</v>
      </c>
      <c r="BR257" t="s">
        <v>28</v>
      </c>
      <c r="BS257" t="s">
        <v>35</v>
      </c>
      <c r="BT257" t="s">
        <v>53</v>
      </c>
      <c r="BU257" t="s">
        <v>50</v>
      </c>
      <c r="BV257" t="s">
        <v>23</v>
      </c>
      <c r="BW257" t="s">
        <v>37</v>
      </c>
      <c r="BX257" t="s">
        <v>27</v>
      </c>
      <c r="BY257" t="s">
        <v>34</v>
      </c>
      <c r="BZ257" t="s">
        <v>73</v>
      </c>
      <c r="CA257" t="s">
        <v>68</v>
      </c>
      <c r="CB257" t="s">
        <v>45</v>
      </c>
      <c r="CC257" t="s">
        <v>40</v>
      </c>
    </row>
    <row r="258" spans="1:84" x14ac:dyDescent="0.25">
      <c r="A258" t="s">
        <v>17</v>
      </c>
      <c r="B258">
        <v>8</v>
      </c>
      <c r="C258" t="str">
        <f t="shared" si="47"/>
        <v>https://www.enil.no/othello!8</v>
      </c>
      <c r="D258" t="s">
        <v>194</v>
      </c>
      <c r="F258" t="str">
        <f t="shared" si="46"/>
        <v>https://www.hanshq.net/files/othello/web/web_othello.html!</v>
      </c>
      <c r="G258">
        <v>38</v>
      </c>
      <c r="H258">
        <v>26</v>
      </c>
      <c r="I258" cm="1">
        <f t="array" aca="1" ref="I258" ca="1">MAX(ROW($C$1:INDIRECT("$C"&amp;(ROW()-1)))*($C258=$C$1:INDIRECT("$C"&amp;(ROW()-1))),ROW($F$1:INDIRECT("$F"&amp;(ROW()-1)))*($C258=$F$1:INDIRECT("$F"&amp;(ROW()-1))))</f>
        <v>257</v>
      </c>
      <c r="J258" cm="1">
        <f t="array" aca="1" ref="J258" ca="1">MAX(ROW($C$1:INDIRECT("$C"&amp;(ROW()-1)))*($F258=$C$1:INDIRECT("$C"&amp;(ROW()-1))),ROW($F$1:INDIRECT("$F"&amp;(ROW()-1)))*($F258=$F$1:INDIRECT("$F"&amp;(ROW()-1))))</f>
        <v>257</v>
      </c>
      <c r="K258" s="2" cm="1">
        <f t="array" aca="1" ref="K258" ca="1">IF($I258&gt;0,IF(INDEX($C:$C,$I258)=$C258,INDEX($S:$S,$I258),INDEX($T:$T,$I258)),1000)</f>
        <v>1063.6738619293526</v>
      </c>
      <c r="L258" s="2" cm="1">
        <f t="array" aca="1" ref="L258" ca="1">IF($J258&gt;0,IF(INDEX($C:$C,$J258)=$F258,INDEX($S:$S,$J258),INDEX($T:$T,$J258)),1000)</f>
        <v>1183.3813731651396</v>
      </c>
      <c r="M258">
        <f t="shared" ca="1" si="38"/>
        <v>456.23085652489914</v>
      </c>
      <c r="N258">
        <f t="shared" ca="1" si="39"/>
        <v>908.7688513913655</v>
      </c>
      <c r="O258">
        <f t="shared" ca="1" si="40"/>
        <v>0.33423513124508775</v>
      </c>
      <c r="P258">
        <f t="shared" ca="1" si="41"/>
        <v>0.66576486875491225</v>
      </c>
      <c r="Q258">
        <f t="shared" si="42"/>
        <v>1</v>
      </c>
      <c r="R258">
        <f t="shared" si="43"/>
        <v>0</v>
      </c>
      <c r="S258" s="2">
        <f t="shared" ca="1" si="44"/>
        <v>1084.9783377295098</v>
      </c>
      <c r="T258" s="2">
        <f t="shared" ca="1" si="45"/>
        <v>1162.0768973649824</v>
      </c>
      <c r="V258" t="s">
        <v>92</v>
      </c>
      <c r="W258" t="s">
        <v>38</v>
      </c>
      <c r="X258" t="s">
        <v>33</v>
      </c>
      <c r="Y258" t="s">
        <v>29</v>
      </c>
      <c r="Z258" t="s">
        <v>56</v>
      </c>
      <c r="AA258" t="s">
        <v>72</v>
      </c>
      <c r="AB258" t="s">
        <v>48</v>
      </c>
      <c r="AC258" t="s">
        <v>30</v>
      </c>
      <c r="AD258" t="s">
        <v>74</v>
      </c>
      <c r="AE258" t="s">
        <v>59</v>
      </c>
      <c r="AF258" t="s">
        <v>78</v>
      </c>
      <c r="AG258" t="s">
        <v>62</v>
      </c>
      <c r="AH258" t="s">
        <v>54</v>
      </c>
      <c r="AI258" t="s">
        <v>71</v>
      </c>
      <c r="AJ258" t="s">
        <v>57</v>
      </c>
      <c r="AK258" t="s">
        <v>61</v>
      </c>
      <c r="AL258" t="s">
        <v>58</v>
      </c>
      <c r="AM258" t="s">
        <v>75</v>
      </c>
      <c r="AN258" t="s">
        <v>42</v>
      </c>
      <c r="AO258" t="s">
        <v>77</v>
      </c>
      <c r="AP258" t="s">
        <v>55</v>
      </c>
      <c r="AQ258" t="s">
        <v>32</v>
      </c>
      <c r="AR258" t="s">
        <v>76</v>
      </c>
      <c r="AS258" t="s">
        <v>73</v>
      </c>
      <c r="AT258" t="s">
        <v>22</v>
      </c>
      <c r="AU258" t="s">
        <v>26</v>
      </c>
      <c r="AV258" t="s">
        <v>23</v>
      </c>
      <c r="AW258" t="s">
        <v>28</v>
      </c>
      <c r="AX258" t="s">
        <v>49</v>
      </c>
      <c r="AY258" t="s">
        <v>70</v>
      </c>
      <c r="AZ258" t="s">
        <v>79</v>
      </c>
      <c r="BA258" t="s">
        <v>35</v>
      </c>
      <c r="BB258" t="s">
        <v>34</v>
      </c>
      <c r="BC258" t="s">
        <v>67</v>
      </c>
      <c r="BD258" t="s">
        <v>27</v>
      </c>
      <c r="BE258" t="s">
        <v>50</v>
      </c>
      <c r="BF258" t="s">
        <v>53</v>
      </c>
      <c r="BG258" t="s">
        <v>24</v>
      </c>
      <c r="BH258" t="s">
        <v>25</v>
      </c>
      <c r="BI258" t="s">
        <v>51</v>
      </c>
      <c r="BJ258" t="s">
        <v>60</v>
      </c>
      <c r="BK258" t="s">
        <v>44</v>
      </c>
      <c r="BL258" t="s">
        <v>36</v>
      </c>
      <c r="BM258" t="s">
        <v>41</v>
      </c>
      <c r="BN258" t="s">
        <v>65</v>
      </c>
      <c r="BO258" t="s">
        <v>68</v>
      </c>
      <c r="BP258" t="s">
        <v>69</v>
      </c>
      <c r="BQ258" t="s">
        <v>63</v>
      </c>
      <c r="BR258" t="s">
        <v>66</v>
      </c>
      <c r="BS258" t="s">
        <v>37</v>
      </c>
      <c r="BT258" t="s">
        <v>64</v>
      </c>
      <c r="BU258" t="s">
        <v>21</v>
      </c>
      <c r="BV258" t="s">
        <v>31</v>
      </c>
      <c r="BW258" t="s">
        <v>20</v>
      </c>
      <c r="BX258" t="s">
        <v>46</v>
      </c>
      <c r="BY258" t="s">
        <v>40</v>
      </c>
      <c r="BZ258" t="s">
        <v>45</v>
      </c>
      <c r="CA258" t="s">
        <v>52</v>
      </c>
      <c r="CB258" t="s">
        <v>47</v>
      </c>
      <c r="CC258" t="s">
        <v>39</v>
      </c>
    </row>
    <row r="259" spans="1:84" x14ac:dyDescent="0.25">
      <c r="A259" t="s">
        <v>17</v>
      </c>
      <c r="B259">
        <v>5</v>
      </c>
      <c r="C259" t="str">
        <f t="shared" ref="C259:C322" si="48">$A259&amp;"!"&amp;$B259</f>
        <v>https://www.enil.no/othello!5</v>
      </c>
      <c r="D259" t="s">
        <v>122</v>
      </c>
      <c r="E259" t="s">
        <v>123</v>
      </c>
      <c r="F259" t="str">
        <f t="shared" ref="F259:F322" si="49">$D259&amp;"!"&amp;$E259</f>
        <v>https://www.onlinespiele-sammlung.de/othello/othello-reversi-games/norvig/!Difficult</v>
      </c>
      <c r="G259">
        <v>32</v>
      </c>
      <c r="H259">
        <v>32</v>
      </c>
      <c r="I259" cm="1">
        <f t="array" aca="1" ref="I259" ca="1">MAX(ROW($C$1:INDIRECT("$C"&amp;(ROW()-1)))*($C259=$C$1:INDIRECT("$C"&amp;(ROW()-1))),ROW($F$1:INDIRECT("$F"&amp;(ROW()-1)))*($C259=$F$1:INDIRECT("$F"&amp;(ROW()-1))))</f>
        <v>248</v>
      </c>
      <c r="J259" cm="1">
        <f t="array" aca="1" ref="J259" ca="1">MAX(ROW($C$1:INDIRECT("$C"&amp;(ROW()-1)))*($F259=$C$1:INDIRECT("$C"&amp;(ROW()-1))),ROW($F$1:INDIRECT("$F"&amp;(ROW()-1)))*($F259=$F$1:INDIRECT("$F"&amp;(ROW()-1))))</f>
        <v>215</v>
      </c>
      <c r="K259" s="2" cm="1">
        <f t="array" aca="1" ref="K259" ca="1">IF($I259&gt;0,IF(INDEX($C:$C,$I259)=$C259,INDEX($S:$S,$I259),INDEX($T:$T,$I259)),1000)</f>
        <v>1073.3785655563904</v>
      </c>
      <c r="L259" s="2" cm="1">
        <f t="array" aca="1" ref="L259" ca="1">IF($J259&gt;0,IF(INDEX($C:$C,$J259)=$F259,INDEX($S:$S,$J259),INDEX($T:$T,$J259)),1000)</f>
        <v>1104.9165794720122</v>
      </c>
      <c r="M259">
        <f t="shared" ca="1" si="38"/>
        <v>482.44344934189405</v>
      </c>
      <c r="N259">
        <f t="shared" ca="1" si="39"/>
        <v>578.48412941836273</v>
      </c>
      <c r="O259">
        <f t="shared" ca="1" si="40"/>
        <v>0.45473740055438244</v>
      </c>
      <c r="P259">
        <f t="shared" ca="1" si="41"/>
        <v>0.5452625994456175</v>
      </c>
      <c r="Q259">
        <f t="shared" si="42"/>
        <v>0.5</v>
      </c>
      <c r="R259">
        <f t="shared" si="43"/>
        <v>0.5</v>
      </c>
      <c r="S259" s="2">
        <f t="shared" ca="1" si="44"/>
        <v>1074.8269687386501</v>
      </c>
      <c r="T259" s="2">
        <f t="shared" ca="1" si="45"/>
        <v>1103.4681762897526</v>
      </c>
      <c r="V259" t="s">
        <v>86</v>
      </c>
      <c r="W259" t="s">
        <v>22</v>
      </c>
      <c r="X259" t="s">
        <v>38</v>
      </c>
      <c r="Y259" t="s">
        <v>78</v>
      </c>
      <c r="Z259" t="s">
        <v>42</v>
      </c>
      <c r="AA259" t="s">
        <v>43</v>
      </c>
      <c r="AB259" t="s">
        <v>33</v>
      </c>
      <c r="AC259" t="s">
        <v>20</v>
      </c>
      <c r="AD259" t="s">
        <v>72</v>
      </c>
      <c r="AE259" t="s">
        <v>74</v>
      </c>
      <c r="AF259" t="s">
        <v>75</v>
      </c>
      <c r="AG259" t="s">
        <v>73</v>
      </c>
      <c r="AH259" t="s">
        <v>48</v>
      </c>
      <c r="AI259" t="s">
        <v>56</v>
      </c>
      <c r="AJ259" t="s">
        <v>29</v>
      </c>
      <c r="AK259" t="s">
        <v>54</v>
      </c>
      <c r="AL259" t="s">
        <v>76</v>
      </c>
      <c r="AM259" t="s">
        <v>71</v>
      </c>
      <c r="AN259" t="s">
        <v>62</v>
      </c>
      <c r="AO259" t="s">
        <v>58</v>
      </c>
      <c r="AP259" t="s">
        <v>57</v>
      </c>
      <c r="AQ259" t="s">
        <v>61</v>
      </c>
      <c r="AR259" t="s">
        <v>59</v>
      </c>
      <c r="AS259" t="s">
        <v>63</v>
      </c>
      <c r="AT259" t="s">
        <v>55</v>
      </c>
      <c r="AU259" t="s">
        <v>60</v>
      </c>
      <c r="AV259" t="s">
        <v>32</v>
      </c>
      <c r="AW259" t="s">
        <v>30</v>
      </c>
      <c r="AX259" t="s">
        <v>79</v>
      </c>
      <c r="AY259" t="s">
        <v>26</v>
      </c>
      <c r="AZ259" t="s">
        <v>23</v>
      </c>
      <c r="BA259" t="s">
        <v>27</v>
      </c>
      <c r="BB259" t="s">
        <v>49</v>
      </c>
      <c r="BC259" t="s">
        <v>53</v>
      </c>
      <c r="BD259" t="s">
        <v>77</v>
      </c>
      <c r="BE259" t="s">
        <v>68</v>
      </c>
      <c r="BF259" t="s">
        <v>28</v>
      </c>
      <c r="BG259" t="s">
        <v>35</v>
      </c>
      <c r="BH259" t="s">
        <v>25</v>
      </c>
      <c r="BI259" t="s">
        <v>24</v>
      </c>
      <c r="BJ259" t="s">
        <v>34</v>
      </c>
      <c r="BK259" t="s">
        <v>37</v>
      </c>
      <c r="BL259" t="s">
        <v>31</v>
      </c>
      <c r="BM259" t="s">
        <v>46</v>
      </c>
      <c r="BN259" t="s">
        <v>44</v>
      </c>
      <c r="BO259" t="s">
        <v>50</v>
      </c>
      <c r="BP259" t="s">
        <v>70</v>
      </c>
      <c r="BQ259" t="s">
        <v>69</v>
      </c>
      <c r="BR259" t="s">
        <v>51</v>
      </c>
      <c r="BS259" t="s">
        <v>66</v>
      </c>
      <c r="BT259" t="s">
        <v>45</v>
      </c>
      <c r="BU259" t="s">
        <v>36</v>
      </c>
      <c r="BV259" t="s">
        <v>67</v>
      </c>
      <c r="BW259" t="s">
        <v>64</v>
      </c>
      <c r="BX259" t="s">
        <v>39</v>
      </c>
      <c r="BY259" t="s">
        <v>41</v>
      </c>
      <c r="BZ259" t="s">
        <v>65</v>
      </c>
      <c r="CA259" t="s">
        <v>87</v>
      </c>
      <c r="CB259" t="s">
        <v>52</v>
      </c>
      <c r="CC259" t="s">
        <v>40</v>
      </c>
      <c r="CD259" t="s">
        <v>47</v>
      </c>
    </row>
    <row r="260" spans="1:84" x14ac:dyDescent="0.25">
      <c r="A260" t="s">
        <v>17</v>
      </c>
      <c r="B260">
        <v>5</v>
      </c>
      <c r="C260" t="str">
        <f t="shared" si="48"/>
        <v>https://www.enil.no/othello!5</v>
      </c>
      <c r="D260" t="s">
        <v>122</v>
      </c>
      <c r="E260" t="s">
        <v>123</v>
      </c>
      <c r="F260" t="str">
        <f t="shared" si="49"/>
        <v>https://www.onlinespiele-sammlung.de/othello/othello-reversi-games/norvig/!Difficult</v>
      </c>
      <c r="G260">
        <v>30</v>
      </c>
      <c r="H260">
        <v>34</v>
      </c>
      <c r="I260" cm="1">
        <f t="array" aca="1" ref="I260" ca="1">MAX(ROW($C$1:INDIRECT("$C"&amp;(ROW()-1)))*($C260=$C$1:INDIRECT("$C"&amp;(ROW()-1))),ROW($F$1:INDIRECT("$F"&amp;(ROW()-1)))*($C260=$F$1:INDIRECT("$F"&amp;(ROW()-1))))</f>
        <v>259</v>
      </c>
      <c r="J260" cm="1">
        <f t="array" aca="1" ref="J260" ca="1">MAX(ROW($C$1:INDIRECT("$C"&amp;(ROW()-1)))*($F260=$C$1:INDIRECT("$C"&amp;(ROW()-1))),ROW($F$1:INDIRECT("$F"&amp;(ROW()-1)))*($F260=$F$1:INDIRECT("$F"&amp;(ROW()-1))))</f>
        <v>259</v>
      </c>
      <c r="K260" s="2" cm="1">
        <f t="array" aca="1" ref="K260" ca="1">IF($I260&gt;0,IF(INDEX($C:$C,$I260)=$C260,INDEX($S:$S,$I260),INDEX($T:$T,$I260)),1000)</f>
        <v>1074.8269687386501</v>
      </c>
      <c r="L260" s="2" cm="1">
        <f t="array" aca="1" ref="L260" ca="1">IF($J260&gt;0,IF(INDEX($C:$C,$J260)=$F260,INDEX($S:$S,$J260),INDEX($T:$T,$J260)),1000)</f>
        <v>1103.4681762897526</v>
      </c>
      <c r="M260">
        <f t="shared" ca="1" si="38"/>
        <v>486.48272361558725</v>
      </c>
      <c r="N260">
        <f t="shared" ca="1" si="39"/>
        <v>573.68096591785104</v>
      </c>
      <c r="O260">
        <f t="shared" ca="1" si="40"/>
        <v>0.45887510430552553</v>
      </c>
      <c r="P260">
        <f t="shared" ca="1" si="41"/>
        <v>0.54112489569447453</v>
      </c>
      <c r="Q260">
        <f t="shared" si="42"/>
        <v>0</v>
      </c>
      <c r="R260">
        <f t="shared" si="43"/>
        <v>1</v>
      </c>
      <c r="S260" s="2">
        <f t="shared" ca="1" si="44"/>
        <v>1060.1429654008732</v>
      </c>
      <c r="T260" s="2">
        <f t="shared" ca="1" si="45"/>
        <v>1118.1521796275294</v>
      </c>
      <c r="V260" t="s">
        <v>86</v>
      </c>
      <c r="W260" t="s">
        <v>22</v>
      </c>
      <c r="X260" t="s">
        <v>33</v>
      </c>
      <c r="Y260" t="s">
        <v>78</v>
      </c>
      <c r="Z260" t="s">
        <v>42</v>
      </c>
      <c r="AA260" t="s">
        <v>20</v>
      </c>
      <c r="AB260" t="s">
        <v>29</v>
      </c>
      <c r="AC260" t="s">
        <v>56</v>
      </c>
      <c r="AD260" t="s">
        <v>30</v>
      </c>
      <c r="AE260" t="s">
        <v>32</v>
      </c>
      <c r="AF260" t="s">
        <v>54</v>
      </c>
      <c r="AG260" t="s">
        <v>72</v>
      </c>
      <c r="AH260" t="s">
        <v>26</v>
      </c>
      <c r="AI260" t="s">
        <v>34</v>
      </c>
      <c r="AJ260" t="s">
        <v>38</v>
      </c>
      <c r="AK260" t="s">
        <v>57</v>
      </c>
      <c r="AL260" t="s">
        <v>62</v>
      </c>
      <c r="AM260" t="s">
        <v>48</v>
      </c>
      <c r="AN260" t="s">
        <v>58</v>
      </c>
      <c r="AO260" t="s">
        <v>59</v>
      </c>
      <c r="AP260" t="s">
        <v>61</v>
      </c>
      <c r="AQ260" t="s">
        <v>60</v>
      </c>
      <c r="AR260" t="s">
        <v>55</v>
      </c>
      <c r="AS260" t="s">
        <v>79</v>
      </c>
      <c r="AT260" t="s">
        <v>23</v>
      </c>
      <c r="AU260" t="s">
        <v>27</v>
      </c>
      <c r="AV260" t="s">
        <v>28</v>
      </c>
      <c r="AW260" t="s">
        <v>35</v>
      </c>
      <c r="AX260" t="s">
        <v>49</v>
      </c>
      <c r="AY260" t="s">
        <v>53</v>
      </c>
      <c r="AZ260" t="s">
        <v>31</v>
      </c>
      <c r="BA260" t="s">
        <v>37</v>
      </c>
      <c r="BB260" t="s">
        <v>46</v>
      </c>
      <c r="BC260" t="s">
        <v>47</v>
      </c>
      <c r="BD260" t="s">
        <v>25</v>
      </c>
      <c r="BE260" t="s">
        <v>24</v>
      </c>
      <c r="BF260" t="s">
        <v>44</v>
      </c>
      <c r="BG260" t="s">
        <v>41</v>
      </c>
      <c r="BH260" t="s">
        <v>39</v>
      </c>
      <c r="BI260" t="s">
        <v>64</v>
      </c>
      <c r="BJ260" t="s">
        <v>36</v>
      </c>
      <c r="BK260" t="s">
        <v>43</v>
      </c>
      <c r="BL260" t="s">
        <v>76</v>
      </c>
      <c r="BM260" t="s">
        <v>73</v>
      </c>
      <c r="BN260" t="s">
        <v>74</v>
      </c>
      <c r="BO260" t="s">
        <v>75</v>
      </c>
      <c r="BP260" t="s">
        <v>77</v>
      </c>
      <c r="BQ260" t="s">
        <v>71</v>
      </c>
      <c r="BR260" t="s">
        <v>50</v>
      </c>
      <c r="BS260" t="s">
        <v>67</v>
      </c>
      <c r="BT260" t="s">
        <v>65</v>
      </c>
      <c r="BU260" t="s">
        <v>68</v>
      </c>
      <c r="BV260" t="s">
        <v>40</v>
      </c>
      <c r="BW260" t="s">
        <v>45</v>
      </c>
      <c r="BX260" t="s">
        <v>52</v>
      </c>
      <c r="BY260" t="s">
        <v>51</v>
      </c>
      <c r="BZ260" t="s">
        <v>70</v>
      </c>
      <c r="CA260" t="s">
        <v>66</v>
      </c>
      <c r="CB260" t="s">
        <v>69</v>
      </c>
      <c r="CC260" t="s">
        <v>63</v>
      </c>
    </row>
    <row r="261" spans="1:84" x14ac:dyDescent="0.25">
      <c r="A261" t="s">
        <v>17</v>
      </c>
      <c r="B261">
        <v>8</v>
      </c>
      <c r="C261" t="str">
        <f t="shared" si="48"/>
        <v>https://www.enil.no/othello!8</v>
      </c>
      <c r="D261" t="s">
        <v>122</v>
      </c>
      <c r="E261" t="s">
        <v>123</v>
      </c>
      <c r="F261" t="str">
        <f t="shared" si="49"/>
        <v>https://www.onlinespiele-sammlung.de/othello/othello-reversi-games/norvig/!Difficult</v>
      </c>
      <c r="G261">
        <v>47</v>
      </c>
      <c r="H261">
        <v>17</v>
      </c>
      <c r="I261" cm="1">
        <f t="array" aca="1" ref="I261" ca="1">MAX(ROW($C$1:INDIRECT("$C"&amp;(ROW()-1)))*($C261=$C$1:INDIRECT("$C"&amp;(ROW()-1))),ROW($F$1:INDIRECT("$F"&amp;(ROW()-1)))*($C261=$F$1:INDIRECT("$F"&amp;(ROW()-1))))</f>
        <v>258</v>
      </c>
      <c r="J261" cm="1">
        <f t="array" aca="1" ref="J261" ca="1">MAX(ROW($C$1:INDIRECT("$C"&amp;(ROW()-1)))*($F261=$C$1:INDIRECT("$C"&amp;(ROW()-1))),ROW($F$1:INDIRECT("$F"&amp;(ROW()-1)))*($F261=$F$1:INDIRECT("$F"&amp;(ROW()-1))))</f>
        <v>260</v>
      </c>
      <c r="K261" s="2" cm="1">
        <f t="array" aca="1" ref="K261" ca="1">IF($I261&gt;0,IF(INDEX($C:$C,$I261)=$C261,INDEX($S:$S,$I261),INDEX($T:$T,$I261)),1000)</f>
        <v>1084.9783377295098</v>
      </c>
      <c r="L261" s="2" cm="1">
        <f t="array" aca="1" ref="L261" ca="1">IF($J261&gt;0,IF(INDEX($C:$C,$J261)=$F261,INDEX($S:$S,$J261),INDEX($T:$T,$J261)),1000)</f>
        <v>1118.1521796275294</v>
      </c>
      <c r="M261">
        <f t="shared" ca="1" si="38"/>
        <v>515.75784706299055</v>
      </c>
      <c r="N261">
        <f t="shared" ca="1" si="39"/>
        <v>624.28147679759229</v>
      </c>
      <c r="O261">
        <f t="shared" ca="1" si="40"/>
        <v>0.45240355860396908</v>
      </c>
      <c r="P261">
        <f t="shared" ca="1" si="41"/>
        <v>0.54759644139603081</v>
      </c>
      <c r="Q261">
        <f t="shared" si="42"/>
        <v>1</v>
      </c>
      <c r="R261">
        <f t="shared" si="43"/>
        <v>0</v>
      </c>
      <c r="S261" s="2">
        <f t="shared" ca="1" si="44"/>
        <v>1102.5014238541828</v>
      </c>
      <c r="T261" s="2">
        <f t="shared" ca="1" si="45"/>
        <v>1100.6290935028564</v>
      </c>
      <c r="V261" t="s">
        <v>86</v>
      </c>
      <c r="W261" t="s">
        <v>22</v>
      </c>
      <c r="X261" t="s">
        <v>38</v>
      </c>
      <c r="Y261" t="s">
        <v>78</v>
      </c>
      <c r="Z261" t="s">
        <v>42</v>
      </c>
      <c r="AA261" t="s">
        <v>20</v>
      </c>
      <c r="AB261" t="s">
        <v>36</v>
      </c>
      <c r="AC261" t="s">
        <v>39</v>
      </c>
      <c r="AD261" t="s">
        <v>24</v>
      </c>
      <c r="AE261" t="s">
        <v>41</v>
      </c>
      <c r="AF261" t="s">
        <v>77</v>
      </c>
      <c r="AG261" t="s">
        <v>30</v>
      </c>
      <c r="AH261" t="s">
        <v>76</v>
      </c>
      <c r="AI261" t="s">
        <v>43</v>
      </c>
      <c r="AJ261" t="s">
        <v>25</v>
      </c>
      <c r="AK261" t="s">
        <v>75</v>
      </c>
      <c r="AL261" t="s">
        <v>47</v>
      </c>
      <c r="AM261" t="s">
        <v>46</v>
      </c>
      <c r="AN261" t="s">
        <v>73</v>
      </c>
      <c r="AO261" t="s">
        <v>68</v>
      </c>
      <c r="AP261" t="s">
        <v>79</v>
      </c>
      <c r="AQ261" t="s">
        <v>23</v>
      </c>
      <c r="AR261" t="s">
        <v>44</v>
      </c>
      <c r="AS261" t="s">
        <v>52</v>
      </c>
      <c r="AT261" t="s">
        <v>33</v>
      </c>
      <c r="AU261" t="s">
        <v>29</v>
      </c>
      <c r="AV261" t="s">
        <v>48</v>
      </c>
      <c r="AW261" t="s">
        <v>70</v>
      </c>
      <c r="AX261" t="s">
        <v>74</v>
      </c>
      <c r="AY261" t="s">
        <v>71</v>
      </c>
      <c r="AZ261" t="s">
        <v>72</v>
      </c>
      <c r="BA261" t="s">
        <v>56</v>
      </c>
      <c r="BB261" t="s">
        <v>62</v>
      </c>
      <c r="BC261" t="s">
        <v>59</v>
      </c>
      <c r="BD261" t="s">
        <v>26</v>
      </c>
      <c r="BE261" t="s">
        <v>28</v>
      </c>
      <c r="BF261" t="s">
        <v>27</v>
      </c>
      <c r="BG261" t="s">
        <v>31</v>
      </c>
      <c r="BH261" t="s">
        <v>35</v>
      </c>
      <c r="BI261" t="s">
        <v>49</v>
      </c>
      <c r="BJ261" t="s">
        <v>34</v>
      </c>
      <c r="BK261" t="s">
        <v>40</v>
      </c>
      <c r="BL261" t="s">
        <v>55</v>
      </c>
      <c r="BM261" t="s">
        <v>60</v>
      </c>
      <c r="BN261" t="s">
        <v>32</v>
      </c>
      <c r="BO261" t="s">
        <v>50</v>
      </c>
      <c r="BP261" t="s">
        <v>58</v>
      </c>
      <c r="BQ261" t="s">
        <v>57</v>
      </c>
      <c r="BR261" t="s">
        <v>45</v>
      </c>
      <c r="BS261" t="s">
        <v>37</v>
      </c>
      <c r="BT261" t="s">
        <v>54</v>
      </c>
      <c r="BU261" t="s">
        <v>61</v>
      </c>
      <c r="BV261" t="s">
        <v>64</v>
      </c>
      <c r="BW261" t="s">
        <v>53</v>
      </c>
      <c r="BX261" t="s">
        <v>51</v>
      </c>
      <c r="BY261" t="s">
        <v>67</v>
      </c>
      <c r="BZ261" t="s">
        <v>63</v>
      </c>
      <c r="CA261" t="s">
        <v>66</v>
      </c>
      <c r="CB261" t="s">
        <v>65</v>
      </c>
      <c r="CC261" t="s">
        <v>87</v>
      </c>
      <c r="CD261" t="s">
        <v>69</v>
      </c>
    </row>
    <row r="262" spans="1:84" x14ac:dyDescent="0.25">
      <c r="A262" t="s">
        <v>17</v>
      </c>
      <c r="B262">
        <v>8</v>
      </c>
      <c r="C262" t="str">
        <f t="shared" si="48"/>
        <v>https://www.enil.no/othello!8</v>
      </c>
      <c r="D262" t="s">
        <v>122</v>
      </c>
      <c r="E262" t="s">
        <v>123</v>
      </c>
      <c r="F262" t="str">
        <f t="shared" si="49"/>
        <v>https://www.onlinespiele-sammlung.de/othello/othello-reversi-games/norvig/!Difficult</v>
      </c>
      <c r="G262">
        <v>53</v>
      </c>
      <c r="H262">
        <v>11</v>
      </c>
      <c r="I262" cm="1">
        <f t="array" aca="1" ref="I262" ca="1">MAX(ROW($C$1:INDIRECT("$C"&amp;(ROW()-1)))*($C262=$C$1:INDIRECT("$C"&amp;(ROW()-1))),ROW($F$1:INDIRECT("$F"&amp;(ROW()-1)))*($C262=$F$1:INDIRECT("$F"&amp;(ROW()-1))))</f>
        <v>261</v>
      </c>
      <c r="J262" cm="1">
        <f t="array" aca="1" ref="J262" ca="1">MAX(ROW($C$1:INDIRECT("$C"&amp;(ROW()-1)))*($F262=$C$1:INDIRECT("$C"&amp;(ROW()-1))),ROW($F$1:INDIRECT("$F"&amp;(ROW()-1)))*($F262=$F$1:INDIRECT("$F"&amp;(ROW()-1))))</f>
        <v>261</v>
      </c>
      <c r="K262" s="2" cm="1">
        <f t="array" aca="1" ref="K262" ca="1">IF($I262&gt;0,IF(INDEX($C:$C,$I262)=$C262,INDEX($S:$S,$I262),INDEX($T:$T,$I262)),1000)</f>
        <v>1102.5014238541828</v>
      </c>
      <c r="L262" s="2" cm="1">
        <f t="array" aca="1" ref="L262" ca="1">IF($J262&gt;0,IF(INDEX($C:$C,$J262)=$F262,INDEX($S:$S,$J262),INDEX($T:$T,$J262)),1000)</f>
        <v>1100.6290935028564</v>
      </c>
      <c r="M262">
        <f t="shared" ca="1" si="38"/>
        <v>570.49725568837573</v>
      </c>
      <c r="N262">
        <f t="shared" ca="1" si="39"/>
        <v>564.3814535898581</v>
      </c>
      <c r="O262">
        <f t="shared" ca="1" si="40"/>
        <v>0.50269447388893529</v>
      </c>
      <c r="P262">
        <f t="shared" ca="1" si="41"/>
        <v>0.49730552611106466</v>
      </c>
      <c r="Q262">
        <f t="shared" si="42"/>
        <v>1</v>
      </c>
      <c r="R262">
        <f t="shared" si="43"/>
        <v>0</v>
      </c>
      <c r="S262" s="2">
        <f t="shared" ca="1" si="44"/>
        <v>1118.4152006897368</v>
      </c>
      <c r="T262" s="2">
        <f t="shared" ca="1" si="45"/>
        <v>1084.7153166673024</v>
      </c>
      <c r="V262" t="s">
        <v>86</v>
      </c>
      <c r="W262" t="s">
        <v>22</v>
      </c>
      <c r="X262" t="s">
        <v>33</v>
      </c>
      <c r="Y262" t="s">
        <v>78</v>
      </c>
      <c r="Z262" t="s">
        <v>42</v>
      </c>
      <c r="AA262" t="s">
        <v>20</v>
      </c>
      <c r="AB262" t="s">
        <v>29</v>
      </c>
      <c r="AC262" t="s">
        <v>56</v>
      </c>
      <c r="AD262" t="s">
        <v>30</v>
      </c>
      <c r="AE262" t="s">
        <v>43</v>
      </c>
      <c r="AF262" t="s">
        <v>38</v>
      </c>
      <c r="AG262" t="s">
        <v>62</v>
      </c>
      <c r="AH262" t="s">
        <v>54</v>
      </c>
      <c r="AI262" t="s">
        <v>32</v>
      </c>
      <c r="AJ262" t="s">
        <v>55</v>
      </c>
      <c r="AK262" t="s">
        <v>57</v>
      </c>
      <c r="AL262" t="s">
        <v>58</v>
      </c>
      <c r="AM262" t="s">
        <v>59</v>
      </c>
      <c r="AN262" t="s">
        <v>61</v>
      </c>
      <c r="AO262" t="s">
        <v>60</v>
      </c>
      <c r="AP262" t="s">
        <v>79</v>
      </c>
      <c r="AQ262" t="s">
        <v>26</v>
      </c>
      <c r="AR262" t="s">
        <v>49</v>
      </c>
      <c r="AS262" t="s">
        <v>35</v>
      </c>
      <c r="AT262" t="s">
        <v>31</v>
      </c>
      <c r="AU262" t="s">
        <v>23</v>
      </c>
      <c r="AV262" t="s">
        <v>28</v>
      </c>
      <c r="AW262" t="s">
        <v>27</v>
      </c>
      <c r="AX262" t="s">
        <v>34</v>
      </c>
      <c r="AY262" t="s">
        <v>37</v>
      </c>
      <c r="AZ262" t="s">
        <v>46</v>
      </c>
      <c r="BA262" t="s">
        <v>52</v>
      </c>
      <c r="BB262" t="s">
        <v>36</v>
      </c>
      <c r="BC262" t="s">
        <v>39</v>
      </c>
      <c r="BD262" t="s">
        <v>24</v>
      </c>
      <c r="BE262" t="s">
        <v>25</v>
      </c>
      <c r="BF262" t="s">
        <v>47</v>
      </c>
      <c r="BG262" t="s">
        <v>44</v>
      </c>
      <c r="BH262" t="s">
        <v>41</v>
      </c>
      <c r="BI262" t="s">
        <v>40</v>
      </c>
      <c r="BJ262" t="s">
        <v>77</v>
      </c>
      <c r="BK262" t="s">
        <v>64</v>
      </c>
      <c r="BL262" t="s">
        <v>45</v>
      </c>
      <c r="BM262" t="s">
        <v>67</v>
      </c>
      <c r="BN262" t="s">
        <v>65</v>
      </c>
      <c r="BO262" t="s">
        <v>76</v>
      </c>
      <c r="BP262" t="s">
        <v>53</v>
      </c>
      <c r="BQ262" t="s">
        <v>50</v>
      </c>
      <c r="BR262" t="s">
        <v>48</v>
      </c>
      <c r="BS262" t="s">
        <v>72</v>
      </c>
      <c r="BT262" t="s">
        <v>66</v>
      </c>
      <c r="BU262" t="s">
        <v>63</v>
      </c>
      <c r="BV262" t="s">
        <v>69</v>
      </c>
      <c r="BW262" t="s">
        <v>70</v>
      </c>
      <c r="BX262" t="s">
        <v>68</v>
      </c>
      <c r="BY262" t="s">
        <v>73</v>
      </c>
      <c r="BZ262" t="s">
        <v>51</v>
      </c>
      <c r="CA262" t="s">
        <v>87</v>
      </c>
      <c r="CB262" t="s">
        <v>71</v>
      </c>
      <c r="CC262" t="s">
        <v>74</v>
      </c>
      <c r="CD262" t="s">
        <v>75</v>
      </c>
    </row>
    <row r="263" spans="1:84" x14ac:dyDescent="0.25">
      <c r="A263" t="s">
        <v>190</v>
      </c>
      <c r="B263">
        <v>10</v>
      </c>
      <c r="C263" t="str">
        <f t="shared" si="48"/>
        <v>https://ogeon.github.io/reversi/!10</v>
      </c>
      <c r="D263" t="s">
        <v>17</v>
      </c>
      <c r="E263">
        <v>3</v>
      </c>
      <c r="F263" t="str">
        <f t="shared" si="49"/>
        <v>https://www.enil.no/othello!3</v>
      </c>
      <c r="G263">
        <v>21</v>
      </c>
      <c r="H263">
        <v>43</v>
      </c>
      <c r="I263" cm="1">
        <f t="array" aca="1" ref="I263" ca="1">MAX(ROW($C$1:INDIRECT("$C"&amp;(ROW()-1)))*($C263=$C$1:INDIRECT("$C"&amp;(ROW()-1))),ROW($F$1:INDIRECT("$F"&amp;(ROW()-1)))*($C263=$F$1:INDIRECT("$F"&amp;(ROW()-1))))</f>
        <v>248</v>
      </c>
      <c r="J263" cm="1">
        <f t="array" aca="1" ref="J263" ca="1">MAX(ROW($C$1:INDIRECT("$C"&amp;(ROW()-1)))*($F263=$C$1:INDIRECT("$C"&amp;(ROW()-1))),ROW($F$1:INDIRECT("$F"&amp;(ROW()-1)))*($F263=$F$1:INDIRECT("$F"&amp;(ROW()-1))))</f>
        <v>256</v>
      </c>
      <c r="K263" s="2" cm="1">
        <f t="array" aca="1" ref="K263" ca="1">IF($I263&gt;0,IF(INDEX($C:$C,$I263)=$C263,INDEX($S:$S,$I263),INDEX($T:$T,$I263)),1000)</f>
        <v>965.38145789204032</v>
      </c>
      <c r="L263" s="2" cm="1">
        <f t="array" aca="1" ref="L263" ca="1">IF($J263&gt;0,IF(INDEX($C:$C,$J263)=$F263,INDEX($S:$S,$J263),INDEX($T:$T,$J263)),1000)</f>
        <v>1180.301710564454</v>
      </c>
      <c r="M263">
        <f t="shared" ca="1" si="38"/>
        <v>259.09178599162527</v>
      </c>
      <c r="N263">
        <f t="shared" ca="1" si="39"/>
        <v>892.80019492117503</v>
      </c>
      <c r="O263">
        <f t="shared" ca="1" si="40"/>
        <v>0.22492715487637277</v>
      </c>
      <c r="P263">
        <f t="shared" ca="1" si="41"/>
        <v>0.77507284512362717</v>
      </c>
      <c r="Q263">
        <f t="shared" si="42"/>
        <v>0</v>
      </c>
      <c r="R263">
        <f t="shared" si="43"/>
        <v>1</v>
      </c>
      <c r="S263" s="2">
        <f t="shared" ca="1" si="44"/>
        <v>958.1837889359964</v>
      </c>
      <c r="T263" s="2">
        <f t="shared" ca="1" si="45"/>
        <v>1187.499379520498</v>
      </c>
      <c r="V263" t="s">
        <v>93</v>
      </c>
      <c r="W263" t="s">
        <v>30</v>
      </c>
      <c r="X263" t="s">
        <v>42</v>
      </c>
      <c r="Y263" t="s">
        <v>29</v>
      </c>
      <c r="Z263" t="s">
        <v>22</v>
      </c>
      <c r="AA263" t="s">
        <v>78</v>
      </c>
      <c r="AB263" t="s">
        <v>79</v>
      </c>
      <c r="AC263" t="s">
        <v>32</v>
      </c>
      <c r="AD263" t="s">
        <v>56</v>
      </c>
      <c r="AE263" t="s">
        <v>23</v>
      </c>
      <c r="AF263" t="s">
        <v>26</v>
      </c>
      <c r="AG263" t="s">
        <v>54</v>
      </c>
      <c r="AH263" t="s">
        <v>61</v>
      </c>
      <c r="AI263" t="s">
        <v>34</v>
      </c>
      <c r="AJ263" t="s">
        <v>35</v>
      </c>
      <c r="AK263" t="s">
        <v>27</v>
      </c>
      <c r="AL263" t="s">
        <v>77</v>
      </c>
      <c r="AM263" t="s">
        <v>31</v>
      </c>
      <c r="AN263" t="s">
        <v>72</v>
      </c>
      <c r="AO263" t="s">
        <v>21</v>
      </c>
      <c r="AP263" t="s">
        <v>20</v>
      </c>
      <c r="AQ263" t="s">
        <v>57</v>
      </c>
      <c r="AR263" t="s">
        <v>58</v>
      </c>
      <c r="AS263" t="s">
        <v>43</v>
      </c>
      <c r="AT263" t="s">
        <v>48</v>
      </c>
      <c r="AU263" t="s">
        <v>59</v>
      </c>
      <c r="AV263" t="s">
        <v>49</v>
      </c>
      <c r="AW263" t="s">
        <v>76</v>
      </c>
      <c r="AX263" t="s">
        <v>74</v>
      </c>
      <c r="AY263" t="s">
        <v>75</v>
      </c>
      <c r="AZ263" t="s">
        <v>55</v>
      </c>
      <c r="BA263" t="s">
        <v>71</v>
      </c>
      <c r="BB263" t="s">
        <v>62</v>
      </c>
      <c r="BC263" t="s">
        <v>60</v>
      </c>
      <c r="BD263" t="s">
        <v>28</v>
      </c>
      <c r="BE263" t="s">
        <v>63</v>
      </c>
      <c r="BF263" t="s">
        <v>37</v>
      </c>
      <c r="BG263" t="s">
        <v>38</v>
      </c>
      <c r="BH263" t="s">
        <v>73</v>
      </c>
      <c r="BI263" t="s">
        <v>24</v>
      </c>
      <c r="BJ263" t="s">
        <v>46</v>
      </c>
      <c r="BK263" t="s">
        <v>25</v>
      </c>
      <c r="BL263" t="s">
        <v>70</v>
      </c>
      <c r="BM263" t="s">
        <v>47</v>
      </c>
      <c r="BN263" t="s">
        <v>44</v>
      </c>
      <c r="BO263" t="s">
        <v>39</v>
      </c>
      <c r="BP263" t="s">
        <v>52</v>
      </c>
      <c r="BQ263" t="s">
        <v>36</v>
      </c>
      <c r="BR263" t="s">
        <v>67</v>
      </c>
      <c r="BS263" t="s">
        <v>50</v>
      </c>
      <c r="BT263" t="s">
        <v>51</v>
      </c>
      <c r="BU263" t="s">
        <v>53</v>
      </c>
      <c r="BV263" t="s">
        <v>69</v>
      </c>
      <c r="BW263" t="s">
        <v>65</v>
      </c>
      <c r="BX263" t="s">
        <v>68</v>
      </c>
      <c r="BY263" t="s">
        <v>41</v>
      </c>
      <c r="BZ263" t="s">
        <v>64</v>
      </c>
      <c r="CA263" t="s">
        <v>45</v>
      </c>
      <c r="CB263" t="s">
        <v>87</v>
      </c>
      <c r="CC263" t="s">
        <v>40</v>
      </c>
      <c r="CD263" t="s">
        <v>87</v>
      </c>
      <c r="CE263" t="s">
        <v>66</v>
      </c>
    </row>
    <row r="264" spans="1:84" x14ac:dyDescent="0.25">
      <c r="A264" t="s">
        <v>190</v>
      </c>
      <c r="B264">
        <v>10</v>
      </c>
      <c r="C264" t="str">
        <f t="shared" si="48"/>
        <v>https://ogeon.github.io/reversi/!10</v>
      </c>
      <c r="D264" t="s">
        <v>17</v>
      </c>
      <c r="E264">
        <v>3</v>
      </c>
      <c r="F264" t="str">
        <f t="shared" si="49"/>
        <v>https://www.enil.no/othello!3</v>
      </c>
      <c r="G264">
        <v>35</v>
      </c>
      <c r="H264">
        <v>29</v>
      </c>
      <c r="I264" cm="1">
        <f t="array" aca="1" ref="I264" ca="1">MAX(ROW($C$1:INDIRECT("$C"&amp;(ROW()-1)))*($C264=$C$1:INDIRECT("$C"&amp;(ROW()-1))),ROW($F$1:INDIRECT("$F"&amp;(ROW()-1)))*($C264=$F$1:INDIRECT("$F"&amp;(ROW()-1))))</f>
        <v>263</v>
      </c>
      <c r="J264" cm="1">
        <f t="array" aca="1" ref="J264" ca="1">MAX(ROW($C$1:INDIRECT("$C"&amp;(ROW()-1)))*($F264=$C$1:INDIRECT("$C"&amp;(ROW()-1))),ROW($F$1:INDIRECT("$F"&amp;(ROW()-1)))*($F264=$F$1:INDIRECT("$F"&amp;(ROW()-1))))</f>
        <v>263</v>
      </c>
      <c r="K264" s="2" cm="1">
        <f t="array" aca="1" ref="K264" ca="1">IF($I264&gt;0,IF(INDEX($C:$C,$I264)=$C264,INDEX($S:$S,$I264),INDEX($T:$T,$I264)),1000)</f>
        <v>958.1837889359964</v>
      </c>
      <c r="L264" s="2" cm="1">
        <f t="array" aca="1" ref="L264" ca="1">IF($J264&gt;0,IF(INDEX($C:$C,$J264)=$F264,INDEX($S:$S,$J264),INDEX($T:$T,$J264)),1000)</f>
        <v>1187.499379520498</v>
      </c>
      <c r="M264">
        <f t="shared" ca="1" si="38"/>
        <v>248.57615861458046</v>
      </c>
      <c r="N264">
        <f t="shared" ca="1" si="39"/>
        <v>930.56871714900785</v>
      </c>
      <c r="O264">
        <f t="shared" ca="1" si="40"/>
        <v>0.21081053204222086</v>
      </c>
      <c r="P264">
        <f t="shared" ca="1" si="41"/>
        <v>0.78918946795777911</v>
      </c>
      <c r="Q264">
        <f t="shared" si="42"/>
        <v>1</v>
      </c>
      <c r="R264">
        <f t="shared" si="43"/>
        <v>0</v>
      </c>
      <c r="S264" s="2">
        <f t="shared" ca="1" si="44"/>
        <v>983.43785191064535</v>
      </c>
      <c r="T264" s="2">
        <f t="shared" ca="1" si="45"/>
        <v>1162.2453165458492</v>
      </c>
      <c r="V264" t="s">
        <v>93</v>
      </c>
      <c r="W264" t="s">
        <v>30</v>
      </c>
      <c r="X264" t="s">
        <v>42</v>
      </c>
      <c r="Y264" t="s">
        <v>29</v>
      </c>
      <c r="Z264" t="s">
        <v>22</v>
      </c>
      <c r="AA264" t="s">
        <v>79</v>
      </c>
      <c r="AB264" t="s">
        <v>32</v>
      </c>
      <c r="AC264" t="s">
        <v>54</v>
      </c>
      <c r="AD264" t="s">
        <v>56</v>
      </c>
      <c r="AE264" t="s">
        <v>43</v>
      </c>
      <c r="AF264" t="s">
        <v>57</v>
      </c>
      <c r="AG264" t="s">
        <v>58</v>
      </c>
      <c r="AH264" t="s">
        <v>62</v>
      </c>
      <c r="AI264" t="s">
        <v>61</v>
      </c>
      <c r="AJ264" t="s">
        <v>38</v>
      </c>
      <c r="AK264" t="s">
        <v>55</v>
      </c>
      <c r="AL264" t="s">
        <v>76</v>
      </c>
      <c r="AM264" t="s">
        <v>48</v>
      </c>
      <c r="AN264" t="s">
        <v>72</v>
      </c>
      <c r="AO264" t="s">
        <v>59</v>
      </c>
      <c r="AP264" t="s">
        <v>71</v>
      </c>
      <c r="AQ264" t="s">
        <v>36</v>
      </c>
      <c r="AR264" t="s">
        <v>21</v>
      </c>
      <c r="AS264" t="s">
        <v>78</v>
      </c>
      <c r="AT264" t="s">
        <v>77</v>
      </c>
      <c r="AU264" t="s">
        <v>73</v>
      </c>
      <c r="AV264" t="s">
        <v>74</v>
      </c>
      <c r="AW264" t="s">
        <v>68</v>
      </c>
      <c r="AX264" t="s">
        <v>39</v>
      </c>
      <c r="AY264" t="s">
        <v>41</v>
      </c>
      <c r="AZ264" t="s">
        <v>44</v>
      </c>
      <c r="BA264" t="s">
        <v>46</v>
      </c>
      <c r="BB264" t="s">
        <v>20</v>
      </c>
      <c r="BC264" t="s">
        <v>24</v>
      </c>
      <c r="BD264" t="s">
        <v>26</v>
      </c>
      <c r="BE264" t="s">
        <v>23</v>
      </c>
      <c r="BF264" t="s">
        <v>25</v>
      </c>
      <c r="BG264" t="s">
        <v>27</v>
      </c>
      <c r="BH264" t="s">
        <v>64</v>
      </c>
      <c r="BI264" t="s">
        <v>31</v>
      </c>
      <c r="BJ264" t="s">
        <v>47</v>
      </c>
      <c r="BK264" t="s">
        <v>67</v>
      </c>
      <c r="BL264" t="s">
        <v>75</v>
      </c>
      <c r="BM264" t="s">
        <v>70</v>
      </c>
      <c r="BN264" t="s">
        <v>28</v>
      </c>
      <c r="BO264" t="s">
        <v>34</v>
      </c>
      <c r="BP264" t="s">
        <v>60</v>
      </c>
      <c r="BQ264" t="s">
        <v>51</v>
      </c>
      <c r="BR264" t="s">
        <v>50</v>
      </c>
      <c r="BS264" t="s">
        <v>53</v>
      </c>
      <c r="BT264" t="s">
        <v>40</v>
      </c>
      <c r="BU264" t="s">
        <v>49</v>
      </c>
      <c r="BV264" t="s">
        <v>65</v>
      </c>
      <c r="BW264" t="s">
        <v>45</v>
      </c>
      <c r="BX264" t="s">
        <v>69</v>
      </c>
      <c r="BY264" t="s">
        <v>35</v>
      </c>
      <c r="BZ264" t="s">
        <v>66</v>
      </c>
      <c r="CA264" t="s">
        <v>37</v>
      </c>
      <c r="CB264" t="s">
        <v>52</v>
      </c>
      <c r="CC264" t="s">
        <v>87</v>
      </c>
      <c r="CD264" t="s">
        <v>63</v>
      </c>
    </row>
    <row r="265" spans="1:84" x14ac:dyDescent="0.25">
      <c r="A265" t="s">
        <v>190</v>
      </c>
      <c r="B265">
        <v>10</v>
      </c>
      <c r="C265" t="str">
        <f t="shared" si="48"/>
        <v>https://ogeon.github.io/reversi/!10</v>
      </c>
      <c r="D265" t="s">
        <v>122</v>
      </c>
      <c r="E265" t="s">
        <v>123</v>
      </c>
      <c r="F265" t="str">
        <f t="shared" si="49"/>
        <v>https://www.onlinespiele-sammlung.de/othello/othello-reversi-games/norvig/!Difficult</v>
      </c>
      <c r="G265">
        <v>25</v>
      </c>
      <c r="H265">
        <v>39</v>
      </c>
      <c r="I265" cm="1">
        <f t="array" aca="1" ref="I265" ca="1">MAX(ROW($C$1:INDIRECT("$C"&amp;(ROW()-1)))*($C265=$C$1:INDIRECT("$C"&amp;(ROW()-1))),ROW($F$1:INDIRECT("$F"&amp;(ROW()-1)))*($C265=$F$1:INDIRECT("$F"&amp;(ROW()-1))))</f>
        <v>264</v>
      </c>
      <c r="J265" cm="1">
        <f t="array" aca="1" ref="J265" ca="1">MAX(ROW($C$1:INDIRECT("$C"&amp;(ROW()-1)))*($F265=$C$1:INDIRECT("$C"&amp;(ROW()-1))),ROW($F$1:INDIRECT("$F"&amp;(ROW()-1)))*($F265=$F$1:INDIRECT("$F"&amp;(ROW()-1))))</f>
        <v>262</v>
      </c>
      <c r="K265" s="2" cm="1">
        <f t="array" aca="1" ref="K265" ca="1">IF($I265&gt;0,IF(INDEX($C:$C,$I265)=$C265,INDEX($S:$S,$I265),INDEX($T:$T,$I265)),1000)</f>
        <v>983.43785191064535</v>
      </c>
      <c r="L265" s="2" cm="1">
        <f t="array" aca="1" ref="L265" ca="1">IF($J265&gt;0,IF(INDEX($C:$C,$J265)=$F265,INDEX($S:$S,$J265),INDEX($T:$T,$J265)),1000)</f>
        <v>1084.7153166673024</v>
      </c>
      <c r="M265">
        <f t="shared" ca="1" si="38"/>
        <v>287.47139057398522</v>
      </c>
      <c r="N265">
        <f t="shared" ca="1" si="39"/>
        <v>514.97754395960112</v>
      </c>
      <c r="O265">
        <f t="shared" ca="1" si="40"/>
        <v>0.35824259738231751</v>
      </c>
      <c r="P265">
        <f t="shared" ca="1" si="41"/>
        <v>0.64175740261768255</v>
      </c>
      <c r="Q265">
        <f t="shared" si="42"/>
        <v>0</v>
      </c>
      <c r="R265">
        <f t="shared" si="43"/>
        <v>1</v>
      </c>
      <c r="S265" s="2">
        <f t="shared" ca="1" si="44"/>
        <v>971.97408879441116</v>
      </c>
      <c r="T265" s="2">
        <f t="shared" ca="1" si="45"/>
        <v>1096.1790797835365</v>
      </c>
    </row>
    <row r="266" spans="1:84" x14ac:dyDescent="0.25">
      <c r="A266" t="s">
        <v>190</v>
      </c>
      <c r="B266">
        <v>10</v>
      </c>
      <c r="C266" t="str">
        <f t="shared" si="48"/>
        <v>https://ogeon.github.io/reversi/!10</v>
      </c>
      <c r="D266" t="s">
        <v>122</v>
      </c>
      <c r="E266" t="s">
        <v>123</v>
      </c>
      <c r="F266" t="str">
        <f t="shared" si="49"/>
        <v>https://www.onlinespiele-sammlung.de/othello/othello-reversi-games/norvig/!Difficult</v>
      </c>
      <c r="G266">
        <v>39</v>
      </c>
      <c r="H266">
        <v>25</v>
      </c>
      <c r="I266" cm="1">
        <f t="array" aca="1" ref="I266" ca="1">MAX(ROW($C$1:INDIRECT("$C"&amp;(ROW()-1)))*($C266=$C$1:INDIRECT("$C"&amp;(ROW()-1))),ROW($F$1:INDIRECT("$F"&amp;(ROW()-1)))*($C266=$F$1:INDIRECT("$F"&amp;(ROW()-1))))</f>
        <v>265</v>
      </c>
      <c r="J266" cm="1">
        <f t="array" aca="1" ref="J266" ca="1">MAX(ROW($C$1:INDIRECT("$C"&amp;(ROW()-1)))*($F266=$C$1:INDIRECT("$C"&amp;(ROW()-1))),ROW($F$1:INDIRECT("$F"&amp;(ROW()-1)))*($F266=$F$1:INDIRECT("$F"&amp;(ROW()-1))))</f>
        <v>265</v>
      </c>
      <c r="K266" s="2" cm="1">
        <f t="array" aca="1" ref="K266" ca="1">IF($I266&gt;0,IF(INDEX($C:$C,$I266)=$C266,INDEX($S:$S,$I266),INDEX($T:$T,$I266)),1000)</f>
        <v>971.97408879441116</v>
      </c>
      <c r="L266" s="2" cm="1">
        <f t="array" aca="1" ref="L266" ca="1">IF($J266&gt;0,IF(INDEX($C:$C,$J266)=$F266,INDEX($S:$S,$J266),INDEX($T:$T,$J266)),1000)</f>
        <v>1096.1790797835365</v>
      </c>
      <c r="M266">
        <f t="shared" ca="1" si="38"/>
        <v>269.11333729068946</v>
      </c>
      <c r="N266">
        <f t="shared" ca="1" si="39"/>
        <v>550.10766900984731</v>
      </c>
      <c r="O266">
        <f t="shared" ca="1" si="40"/>
        <v>0.32849906828678582</v>
      </c>
      <c r="P266">
        <f t="shared" ca="1" si="41"/>
        <v>0.67150093171321412</v>
      </c>
      <c r="Q266">
        <f t="shared" si="42"/>
        <v>1</v>
      </c>
      <c r="R266">
        <f t="shared" si="43"/>
        <v>0</v>
      </c>
      <c r="S266" s="2">
        <f t="shared" ca="1" si="44"/>
        <v>993.46211860923404</v>
      </c>
      <c r="T266" s="2">
        <f t="shared" ca="1" si="45"/>
        <v>1074.6910499687137</v>
      </c>
    </row>
    <row r="267" spans="1:84" x14ac:dyDescent="0.25">
      <c r="A267" t="s">
        <v>190</v>
      </c>
      <c r="B267">
        <v>10</v>
      </c>
      <c r="C267" t="str">
        <f t="shared" si="48"/>
        <v>https://ogeon.github.io/reversi/!10</v>
      </c>
      <c r="D267" t="s">
        <v>122</v>
      </c>
      <c r="E267" t="s">
        <v>123</v>
      </c>
      <c r="F267" t="str">
        <f t="shared" si="49"/>
        <v>https://www.onlinespiele-sammlung.de/othello/othello-reversi-games/norvig/!Difficult</v>
      </c>
      <c r="G267">
        <v>48</v>
      </c>
      <c r="H267">
        <v>16</v>
      </c>
      <c r="I267" cm="1">
        <f t="array" aca="1" ref="I267" ca="1">MAX(ROW($C$1:INDIRECT("$C"&amp;(ROW()-1)))*($C267=$C$1:INDIRECT("$C"&amp;(ROW()-1))),ROW($F$1:INDIRECT("$F"&amp;(ROW()-1)))*($C267=$F$1:INDIRECT("$F"&amp;(ROW()-1))))</f>
        <v>266</v>
      </c>
      <c r="J267" cm="1">
        <f t="array" aca="1" ref="J267" ca="1">MAX(ROW($C$1:INDIRECT("$C"&amp;(ROW()-1)))*($F267=$C$1:INDIRECT("$C"&amp;(ROW()-1))),ROW($F$1:INDIRECT("$F"&amp;(ROW()-1)))*($F267=$F$1:INDIRECT("$F"&amp;(ROW()-1))))</f>
        <v>266</v>
      </c>
      <c r="K267" s="2" cm="1">
        <f t="array" aca="1" ref="K267" ca="1">IF($I267&gt;0,IF(INDEX($C:$C,$I267)=$C267,INDEX($S:$S,$I267),INDEX($T:$T,$I267)),1000)</f>
        <v>993.46211860923404</v>
      </c>
      <c r="L267" s="2" cm="1">
        <f t="array" aca="1" ref="L267" ca="1">IF($J267&gt;0,IF(INDEX($C:$C,$J267)=$F267,INDEX($S:$S,$J267),INDEX($T:$T,$J267)),1000)</f>
        <v>1074.6910499687137</v>
      </c>
      <c r="M267">
        <f t="shared" ca="1" si="38"/>
        <v>304.5476807470655</v>
      </c>
      <c r="N267">
        <f t="shared" ca="1" si="39"/>
        <v>486.10224288456868</v>
      </c>
      <c r="O267">
        <f t="shared" ca="1" si="40"/>
        <v>0.38518650498087575</v>
      </c>
      <c r="P267">
        <f t="shared" ca="1" si="41"/>
        <v>0.61481349501912419</v>
      </c>
      <c r="Q267">
        <f t="shared" si="42"/>
        <v>1</v>
      </c>
      <c r="R267">
        <f t="shared" si="43"/>
        <v>0</v>
      </c>
      <c r="S267" s="2">
        <f t="shared" ca="1" si="44"/>
        <v>1013.136150449846</v>
      </c>
      <c r="T267" s="2">
        <f t="shared" ca="1" si="45"/>
        <v>1055.0170181281019</v>
      </c>
    </row>
    <row r="268" spans="1:84" x14ac:dyDescent="0.25">
      <c r="A268" t="s">
        <v>193</v>
      </c>
      <c r="B268">
        <v>6</v>
      </c>
      <c r="C268" t="str">
        <f t="shared" si="48"/>
        <v>https://wasm-othello.t-yng.jp/!6</v>
      </c>
      <c r="D268" t="s">
        <v>17</v>
      </c>
      <c r="E268">
        <v>1</v>
      </c>
      <c r="F268" t="str">
        <f t="shared" si="49"/>
        <v>https://www.enil.no/othello!1</v>
      </c>
      <c r="G268">
        <v>31</v>
      </c>
      <c r="H268">
        <v>33</v>
      </c>
      <c r="I268" cm="1">
        <f t="array" aca="1" ref="I268" ca="1">MAX(ROW($C$1:INDIRECT("$C"&amp;(ROW()-1)))*($C268=$C$1:INDIRECT("$C"&amp;(ROW()-1))),ROW($F$1:INDIRECT("$F"&amp;(ROW()-1)))*($C268=$F$1:INDIRECT("$F"&amp;(ROW()-1))))</f>
        <v>226</v>
      </c>
      <c r="J268" cm="1">
        <f t="array" aca="1" ref="J268" ca="1">MAX(ROW($C$1:INDIRECT("$C"&amp;(ROW()-1)))*($F268=$C$1:INDIRECT("$C"&amp;(ROW()-1))),ROW($F$1:INDIRECT("$F"&amp;(ROW()-1)))*($F268=$F$1:INDIRECT("$F"&amp;(ROW()-1))))</f>
        <v>252</v>
      </c>
      <c r="K268" s="2" cm="1">
        <f t="array" aca="1" ref="K268" ca="1">IF($I268&gt;0,IF(INDEX($C:$C,$I268)=$C268,INDEX($S:$S,$I268),INDEX($T:$T,$I268)),1000)</f>
        <v>993.60399025623337</v>
      </c>
      <c r="L268" s="2" cm="1">
        <f t="array" aca="1" ref="L268" ca="1">IF($J268&gt;0,IF(INDEX($C:$C,$J268)=$F268,INDEX($S:$S,$J268),INDEX($T:$T,$J268)),1000)</f>
        <v>1081.8378847487145</v>
      </c>
      <c r="M268">
        <f t="shared" ca="1" si="38"/>
        <v>304.79649998524201</v>
      </c>
      <c r="N268">
        <f t="shared" ca="1" si="39"/>
        <v>506.51779996762252</v>
      </c>
      <c r="O268">
        <f t="shared" ca="1" si="40"/>
        <v>0.37568239583962709</v>
      </c>
      <c r="P268">
        <f t="shared" ca="1" si="41"/>
        <v>0.62431760416037285</v>
      </c>
      <c r="Q268">
        <f t="shared" si="42"/>
        <v>0</v>
      </c>
      <c r="R268">
        <f t="shared" si="43"/>
        <v>1</v>
      </c>
      <c r="S268" s="2">
        <f t="shared" ca="1" si="44"/>
        <v>981.58215358936536</v>
      </c>
      <c r="T268" s="2">
        <f t="shared" ca="1" si="45"/>
        <v>1093.8597214155825</v>
      </c>
      <c r="V268" t="s">
        <v>93</v>
      </c>
      <c r="W268" t="s">
        <v>38</v>
      </c>
      <c r="X268" t="s">
        <v>43</v>
      </c>
      <c r="Y268" t="s">
        <v>29</v>
      </c>
      <c r="Z268" t="s">
        <v>55</v>
      </c>
      <c r="AA268" t="s">
        <v>42</v>
      </c>
      <c r="AB268" t="s">
        <v>54</v>
      </c>
      <c r="AC268" t="s">
        <v>62</v>
      </c>
      <c r="AD268" t="s">
        <v>30</v>
      </c>
      <c r="AE268" t="s">
        <v>72</v>
      </c>
      <c r="AF268" t="s">
        <v>48</v>
      </c>
      <c r="AG268" t="s">
        <v>61</v>
      </c>
      <c r="AH268" t="s">
        <v>56</v>
      </c>
      <c r="AI268" t="s">
        <v>58</v>
      </c>
      <c r="AJ268" t="s">
        <v>57</v>
      </c>
      <c r="AK268" t="s">
        <v>71</v>
      </c>
      <c r="AL268" t="s">
        <v>59</v>
      </c>
      <c r="AM268" t="s">
        <v>63</v>
      </c>
      <c r="AN268" t="s">
        <v>76</v>
      </c>
      <c r="AO268" t="s">
        <v>73</v>
      </c>
      <c r="AP268" t="s">
        <v>21</v>
      </c>
      <c r="AQ268" t="s">
        <v>22</v>
      </c>
      <c r="AR268" t="s">
        <v>78</v>
      </c>
      <c r="AS268" t="s">
        <v>32</v>
      </c>
      <c r="AT268" t="s">
        <v>49</v>
      </c>
      <c r="AU268" t="s">
        <v>20</v>
      </c>
      <c r="AV268" t="s">
        <v>74</v>
      </c>
      <c r="AW268" t="s">
        <v>75</v>
      </c>
      <c r="AX268" t="s">
        <v>31</v>
      </c>
      <c r="AY268" t="s">
        <v>23</v>
      </c>
      <c r="AZ268" t="s">
        <v>66</v>
      </c>
      <c r="BA268" t="s">
        <v>79</v>
      </c>
      <c r="BB268" t="s">
        <v>70</v>
      </c>
      <c r="BC268" t="s">
        <v>69</v>
      </c>
      <c r="BD268" t="s">
        <v>28</v>
      </c>
      <c r="BE268" t="s">
        <v>26</v>
      </c>
      <c r="BF268" t="s">
        <v>77</v>
      </c>
      <c r="BG268" t="s">
        <v>68</v>
      </c>
      <c r="BH268" t="s">
        <v>27</v>
      </c>
      <c r="BI268" t="s">
        <v>53</v>
      </c>
      <c r="BJ268" t="s">
        <v>35</v>
      </c>
      <c r="BK268" t="s">
        <v>34</v>
      </c>
      <c r="BL268" t="s">
        <v>24</v>
      </c>
      <c r="BM268" t="s">
        <v>46</v>
      </c>
      <c r="BN268" t="s">
        <v>47</v>
      </c>
      <c r="BO268" t="s">
        <v>25</v>
      </c>
      <c r="BP268" t="s">
        <v>36</v>
      </c>
      <c r="BQ268" t="s">
        <v>64</v>
      </c>
      <c r="BR268" t="s">
        <v>40</v>
      </c>
      <c r="BS268" t="s">
        <v>44</v>
      </c>
      <c r="BT268" t="s">
        <v>41</v>
      </c>
      <c r="BU268" t="s">
        <v>50</v>
      </c>
      <c r="BV268" t="s">
        <v>39</v>
      </c>
      <c r="BW268" t="s">
        <v>67</v>
      </c>
      <c r="BX268" t="s">
        <v>65</v>
      </c>
      <c r="BY268" t="s">
        <v>45</v>
      </c>
      <c r="BZ268" t="s">
        <v>51</v>
      </c>
      <c r="CA268" t="s">
        <v>60</v>
      </c>
      <c r="CB268" t="s">
        <v>52</v>
      </c>
      <c r="CC268" t="s">
        <v>87</v>
      </c>
      <c r="CD268" t="s">
        <v>37</v>
      </c>
    </row>
    <row r="269" spans="1:84" x14ac:dyDescent="0.25">
      <c r="A269" t="s">
        <v>193</v>
      </c>
      <c r="B269">
        <v>6</v>
      </c>
      <c r="C269" t="str">
        <f t="shared" si="48"/>
        <v>https://wasm-othello.t-yng.jp/!6</v>
      </c>
      <c r="D269" t="s">
        <v>17</v>
      </c>
      <c r="E269">
        <v>1</v>
      </c>
      <c r="F269" t="str">
        <f t="shared" si="49"/>
        <v>https://www.enil.no/othello!1</v>
      </c>
      <c r="G269">
        <v>54</v>
      </c>
      <c r="H269">
        <v>10</v>
      </c>
      <c r="I269" cm="1">
        <f t="array" aca="1" ref="I269" ca="1">MAX(ROW($C$1:INDIRECT("$C"&amp;(ROW()-1)))*($C269=$C$1:INDIRECT("$C"&amp;(ROW()-1))),ROW($F$1:INDIRECT("$F"&amp;(ROW()-1)))*($C269=$F$1:INDIRECT("$F"&amp;(ROW()-1))))</f>
        <v>268</v>
      </c>
      <c r="J269" cm="1">
        <f t="array" aca="1" ref="J269" ca="1">MAX(ROW($C$1:INDIRECT("$C"&amp;(ROW()-1)))*($F269=$C$1:INDIRECT("$C"&amp;(ROW()-1))),ROW($F$1:INDIRECT("$F"&amp;(ROW()-1)))*($F269=$F$1:INDIRECT("$F"&amp;(ROW()-1))))</f>
        <v>268</v>
      </c>
      <c r="K269" s="2" cm="1">
        <f t="array" aca="1" ref="K269" ca="1">IF($I269&gt;0,IF(INDEX($C:$C,$I269)=$C269,INDEX($S:$S,$I269),INDEX($T:$T,$I269)),1000)</f>
        <v>981.58215358936536</v>
      </c>
      <c r="L269" s="2" cm="1">
        <f t="array" aca="1" ref="L269" ca="1">IF($J269&gt;0,IF(INDEX($C:$C,$J269)=$F269,INDEX($S:$S,$J269),INDEX($T:$T,$J269)),1000)</f>
        <v>1093.8597214155825</v>
      </c>
      <c r="M269">
        <f t="shared" ca="1" si="38"/>
        <v>284.41689047165733</v>
      </c>
      <c r="N269">
        <f t="shared" ca="1" si="39"/>
        <v>542.8118293338182</v>
      </c>
      <c r="O269">
        <f t="shared" ca="1" si="40"/>
        <v>0.34381892657031843</v>
      </c>
      <c r="P269">
        <f t="shared" ca="1" si="41"/>
        <v>0.65618107342968157</v>
      </c>
      <c r="Q269">
        <f t="shared" si="42"/>
        <v>1</v>
      </c>
      <c r="R269">
        <f t="shared" si="43"/>
        <v>0</v>
      </c>
      <c r="S269" s="2">
        <f t="shared" ca="1" si="44"/>
        <v>1002.5799479391152</v>
      </c>
      <c r="T269" s="2">
        <f t="shared" ca="1" si="45"/>
        <v>1072.8619270658328</v>
      </c>
      <c r="V269" t="s">
        <v>102</v>
      </c>
      <c r="W269" t="s">
        <v>38</v>
      </c>
      <c r="X269" t="s">
        <v>43</v>
      </c>
      <c r="Y269" t="s">
        <v>29</v>
      </c>
      <c r="Z269" t="s">
        <v>55</v>
      </c>
      <c r="AA269" t="s">
        <v>42</v>
      </c>
      <c r="AB269" t="s">
        <v>54</v>
      </c>
      <c r="AC269" t="s">
        <v>56</v>
      </c>
      <c r="AD269" t="s">
        <v>59</v>
      </c>
      <c r="AE269" t="s">
        <v>58</v>
      </c>
      <c r="AF269" t="s">
        <v>30</v>
      </c>
      <c r="AG269" t="s">
        <v>22</v>
      </c>
      <c r="AH269" t="s">
        <v>57</v>
      </c>
      <c r="AI269" t="s">
        <v>61</v>
      </c>
      <c r="AJ269" t="s">
        <v>32</v>
      </c>
      <c r="AK269" t="s">
        <v>49</v>
      </c>
      <c r="AL269" t="s">
        <v>62</v>
      </c>
      <c r="AM269" t="s">
        <v>63</v>
      </c>
      <c r="AN269" t="s">
        <v>28</v>
      </c>
      <c r="AO269" t="s">
        <v>60</v>
      </c>
      <c r="AP269" t="s">
        <v>24</v>
      </c>
      <c r="AQ269" t="s">
        <v>53</v>
      </c>
      <c r="AR269" t="s">
        <v>23</v>
      </c>
      <c r="AS269" t="s">
        <v>79</v>
      </c>
      <c r="AT269" t="s">
        <v>35</v>
      </c>
      <c r="AU269" t="s">
        <v>27</v>
      </c>
      <c r="AV269" t="s">
        <v>20</v>
      </c>
      <c r="AW269" t="s">
        <v>21</v>
      </c>
      <c r="AX269" t="s">
        <v>31</v>
      </c>
      <c r="AY269" t="s">
        <v>26</v>
      </c>
      <c r="AZ269" t="s">
        <v>34</v>
      </c>
      <c r="BA269" t="s">
        <v>37</v>
      </c>
      <c r="BB269" t="s">
        <v>78</v>
      </c>
      <c r="BC269" t="s">
        <v>25</v>
      </c>
      <c r="BD269" t="s">
        <v>46</v>
      </c>
      <c r="BE269" t="s">
        <v>41</v>
      </c>
      <c r="BF269" t="s">
        <v>47</v>
      </c>
      <c r="BG269" t="s">
        <v>44</v>
      </c>
      <c r="BH269" t="s">
        <v>39</v>
      </c>
      <c r="BI269" t="s">
        <v>48</v>
      </c>
      <c r="BJ269" t="s">
        <v>71</v>
      </c>
      <c r="BK269" t="s">
        <v>74</v>
      </c>
      <c r="BL269" t="s">
        <v>75</v>
      </c>
      <c r="BM269" t="s">
        <v>72</v>
      </c>
      <c r="BN269" t="s">
        <v>77</v>
      </c>
      <c r="BO269" t="s">
        <v>36</v>
      </c>
      <c r="BP269" t="s">
        <v>76</v>
      </c>
      <c r="BQ269" t="s">
        <v>68</v>
      </c>
      <c r="BR269" t="s">
        <v>73</v>
      </c>
      <c r="BS269" t="s">
        <v>70</v>
      </c>
      <c r="BT269" t="s">
        <v>64</v>
      </c>
      <c r="BU269" t="s">
        <v>50</v>
      </c>
      <c r="BV269" t="s">
        <v>51</v>
      </c>
      <c r="BW269" t="s">
        <v>67</v>
      </c>
      <c r="BX269" t="s">
        <v>52</v>
      </c>
      <c r="BY269" t="s">
        <v>40</v>
      </c>
      <c r="BZ269" t="s">
        <v>69</v>
      </c>
      <c r="CA269" t="s">
        <v>87</v>
      </c>
      <c r="CB269" t="s">
        <v>45</v>
      </c>
      <c r="CC269" t="s">
        <v>87</v>
      </c>
      <c r="CD269" t="s">
        <v>65</v>
      </c>
      <c r="CE269" t="s">
        <v>87</v>
      </c>
      <c r="CF269" t="s">
        <v>66</v>
      </c>
    </row>
    <row r="270" spans="1:84" x14ac:dyDescent="0.25">
      <c r="A270" t="s">
        <v>17</v>
      </c>
      <c r="B270">
        <v>8</v>
      </c>
      <c r="C270" t="str">
        <f t="shared" si="48"/>
        <v>https://www.enil.no/othello!8</v>
      </c>
      <c r="D270" t="s">
        <v>197</v>
      </c>
      <c r="F270" t="str">
        <f t="shared" si="49"/>
        <v>http://www.quickhack.net/flipout/demo/!</v>
      </c>
      <c r="G270">
        <v>58</v>
      </c>
      <c r="H270">
        <v>6</v>
      </c>
      <c r="I270" cm="1">
        <f t="array" aca="1" ref="I270" ca="1">MAX(ROW($C$1:INDIRECT("$C"&amp;(ROW()-1)))*($C270=$C$1:INDIRECT("$C"&amp;(ROW()-1))),ROW($F$1:INDIRECT("$F"&amp;(ROW()-1)))*($C270=$F$1:INDIRECT("$F"&amp;(ROW()-1))))</f>
        <v>262</v>
      </c>
      <c r="J270" cm="1">
        <f t="array" aca="1" ref="J270" ca="1">MAX(ROW($C$1:INDIRECT("$C"&amp;(ROW()-1)))*($F270=$C$1:INDIRECT("$C"&amp;(ROW()-1))),ROW($F$1:INDIRECT("$F"&amp;(ROW()-1)))*($F270=$F$1:INDIRECT("$F"&amp;(ROW()-1))))</f>
        <v>244</v>
      </c>
      <c r="K270" s="2" cm="1">
        <f t="array" aca="1" ref="K270" ca="1">IF($I270&gt;0,IF(INDEX($C:$C,$I270)=$C270,INDEX($S:$S,$I270),INDEX($T:$T,$I270)),1000)</f>
        <v>1118.4152006897368</v>
      </c>
      <c r="L270" s="2" cm="1">
        <f t="array" aca="1" ref="L270" ca="1">IF($J270&gt;0,IF(INDEX($C:$C,$J270)=$F270,INDEX($S:$S,$J270),INDEX($T:$T,$J270)),1000)</f>
        <v>998.72116262582915</v>
      </c>
      <c r="M270">
        <f t="shared" ca="1" si="38"/>
        <v>625.22739915760087</v>
      </c>
      <c r="N270">
        <f t="shared" ca="1" si="39"/>
        <v>313.90837777379267</v>
      </c>
      <c r="O270">
        <f t="shared" ca="1" si="40"/>
        <v>0.66574761021299633</v>
      </c>
      <c r="P270">
        <f t="shared" ca="1" si="41"/>
        <v>0.33425238978700361</v>
      </c>
      <c r="Q270">
        <f t="shared" si="42"/>
        <v>1</v>
      </c>
      <c r="R270">
        <f t="shared" si="43"/>
        <v>0</v>
      </c>
      <c r="S270" s="2">
        <f t="shared" ca="1" si="44"/>
        <v>1129.1112771629209</v>
      </c>
      <c r="T270" s="2">
        <f t="shared" ca="1" si="45"/>
        <v>988.02508615264503</v>
      </c>
      <c r="V270" t="s">
        <v>92</v>
      </c>
      <c r="W270" t="s">
        <v>29</v>
      </c>
      <c r="X270" t="s">
        <v>20</v>
      </c>
      <c r="Y270" t="s">
        <v>78</v>
      </c>
      <c r="Z270" t="s">
        <v>30</v>
      </c>
      <c r="AA270" t="s">
        <v>38</v>
      </c>
      <c r="AB270" t="s">
        <v>77</v>
      </c>
      <c r="AC270" t="s">
        <v>21</v>
      </c>
      <c r="AD270" t="s">
        <v>79</v>
      </c>
      <c r="AE270" t="s">
        <v>23</v>
      </c>
      <c r="AF270" t="s">
        <v>26</v>
      </c>
      <c r="AG270" t="s">
        <v>73</v>
      </c>
      <c r="AH270" t="s">
        <v>22</v>
      </c>
      <c r="AI270" t="s">
        <v>32</v>
      </c>
      <c r="AJ270" t="s">
        <v>33</v>
      </c>
      <c r="AK270" t="s">
        <v>46</v>
      </c>
      <c r="AL270" t="s">
        <v>42</v>
      </c>
      <c r="AM270" t="s">
        <v>36</v>
      </c>
      <c r="AN270" t="s">
        <v>31</v>
      </c>
      <c r="AO270" t="s">
        <v>76</v>
      </c>
      <c r="AP270" t="s">
        <v>48</v>
      </c>
      <c r="AQ270" t="s">
        <v>54</v>
      </c>
      <c r="AR270" t="s">
        <v>72</v>
      </c>
      <c r="AS270" t="s">
        <v>28</v>
      </c>
      <c r="AT270" t="s">
        <v>27</v>
      </c>
      <c r="AU270" t="s">
        <v>62</v>
      </c>
      <c r="AV270" t="s">
        <v>75</v>
      </c>
      <c r="AW270" t="s">
        <v>71</v>
      </c>
      <c r="AX270" t="s">
        <v>74</v>
      </c>
      <c r="AY270" t="s">
        <v>34</v>
      </c>
      <c r="AZ270" t="s">
        <v>39</v>
      </c>
      <c r="BA270" t="s">
        <v>67</v>
      </c>
      <c r="BB270" t="s">
        <v>24</v>
      </c>
      <c r="BC270" t="s">
        <v>44</v>
      </c>
      <c r="BD270" t="s">
        <v>25</v>
      </c>
      <c r="BE270" t="s">
        <v>64</v>
      </c>
      <c r="BF270" t="s">
        <v>41</v>
      </c>
      <c r="BG270" t="s">
        <v>68</v>
      </c>
      <c r="BH270" t="s">
        <v>56</v>
      </c>
      <c r="BI270" t="s">
        <v>66</v>
      </c>
      <c r="BJ270" t="s">
        <v>65</v>
      </c>
      <c r="BK270" t="s">
        <v>59</v>
      </c>
      <c r="BL270" t="s">
        <v>55</v>
      </c>
      <c r="BM270" t="s">
        <v>49</v>
      </c>
      <c r="BN270" t="s">
        <v>47</v>
      </c>
      <c r="BO270" t="s">
        <v>61</v>
      </c>
      <c r="BP270" t="s">
        <v>70</v>
      </c>
      <c r="BQ270" t="s">
        <v>40</v>
      </c>
      <c r="BR270" t="s">
        <v>45</v>
      </c>
      <c r="BS270" t="s">
        <v>52</v>
      </c>
      <c r="BT270" t="s">
        <v>35</v>
      </c>
      <c r="BU270" t="s">
        <v>53</v>
      </c>
      <c r="BV270" t="s">
        <v>69</v>
      </c>
      <c r="BW270" t="s">
        <v>50</v>
      </c>
      <c r="BX270" t="s">
        <v>51</v>
      </c>
      <c r="BY270" t="s">
        <v>60</v>
      </c>
      <c r="BZ270" t="s">
        <v>37</v>
      </c>
      <c r="CA270" t="s">
        <v>87</v>
      </c>
      <c r="CB270" t="s">
        <v>58</v>
      </c>
      <c r="CC270" t="s">
        <v>57</v>
      </c>
      <c r="CD270" t="s">
        <v>63</v>
      </c>
    </row>
    <row r="271" spans="1:84" x14ac:dyDescent="0.25">
      <c r="A271" t="s">
        <v>17</v>
      </c>
      <c r="B271">
        <v>8</v>
      </c>
      <c r="C271" t="str">
        <f t="shared" si="48"/>
        <v>https://www.enil.no/othello!8</v>
      </c>
      <c r="D271" t="s">
        <v>197</v>
      </c>
      <c r="F271" t="str">
        <f t="shared" si="49"/>
        <v>http://www.quickhack.net/flipout/demo/!</v>
      </c>
      <c r="G271">
        <v>45</v>
      </c>
      <c r="H271">
        <v>19</v>
      </c>
      <c r="I271" cm="1">
        <f t="array" aca="1" ref="I271" ca="1">MAX(ROW($C$1:INDIRECT("$C"&amp;(ROW()-1)))*($C271=$C$1:INDIRECT("$C"&amp;(ROW()-1))),ROW($F$1:INDIRECT("$F"&amp;(ROW()-1)))*($C271=$F$1:INDIRECT("$F"&amp;(ROW()-1))))</f>
        <v>270</v>
      </c>
      <c r="J271" cm="1">
        <f t="array" aca="1" ref="J271" ca="1">MAX(ROW($C$1:INDIRECT("$C"&amp;(ROW()-1)))*($F271=$C$1:INDIRECT("$C"&amp;(ROW()-1))),ROW($F$1:INDIRECT("$F"&amp;(ROW()-1)))*($F271=$F$1:INDIRECT("$F"&amp;(ROW()-1))))</f>
        <v>270</v>
      </c>
      <c r="K271" s="2" cm="1">
        <f t="array" aca="1" ref="K271" ca="1">IF($I271&gt;0,IF(INDEX($C:$C,$I271)=$C271,INDEX($S:$S,$I271),INDEX($T:$T,$I271)),1000)</f>
        <v>1129.1112771629209</v>
      </c>
      <c r="L271" s="2" cm="1">
        <f t="array" aca="1" ref="L271" ca="1">IF($J271&gt;0,IF(INDEX($C:$C,$J271)=$F271,INDEX($S:$S,$J271),INDEX($T:$T,$J271)),1000)</f>
        <v>988.02508615264503</v>
      </c>
      <c r="M271">
        <f t="shared" ca="1" si="38"/>
        <v>664.9334681905824</v>
      </c>
      <c r="N271">
        <f t="shared" ca="1" si="39"/>
        <v>295.16354341941002</v>
      </c>
      <c r="O271">
        <f t="shared" ca="1" si="40"/>
        <v>0.69256904265908659</v>
      </c>
      <c r="P271">
        <f t="shared" ca="1" si="41"/>
        <v>0.30743095734091336</v>
      </c>
      <c r="Q271">
        <f t="shared" si="42"/>
        <v>1</v>
      </c>
      <c r="R271">
        <f t="shared" si="43"/>
        <v>0</v>
      </c>
      <c r="S271" s="2">
        <f t="shared" ca="1" si="44"/>
        <v>1138.9490677978301</v>
      </c>
      <c r="T271" s="2">
        <f t="shared" ca="1" si="45"/>
        <v>978.18729551773583</v>
      </c>
      <c r="V271" t="s">
        <v>89</v>
      </c>
      <c r="W271" t="s">
        <v>20</v>
      </c>
      <c r="X271" t="s">
        <v>21</v>
      </c>
      <c r="Y271" t="s">
        <v>42</v>
      </c>
      <c r="Z271" t="s">
        <v>24</v>
      </c>
      <c r="AA271" t="s">
        <v>46</v>
      </c>
      <c r="AB271" t="s">
        <v>25</v>
      </c>
      <c r="AC271" t="s">
        <v>26</v>
      </c>
      <c r="AD271" t="s">
        <v>78</v>
      </c>
      <c r="AE271" t="s">
        <v>30</v>
      </c>
      <c r="AF271" t="s">
        <v>22</v>
      </c>
      <c r="AG271" t="s">
        <v>29</v>
      </c>
      <c r="AH271" t="s">
        <v>72</v>
      </c>
      <c r="AI271" t="s">
        <v>32</v>
      </c>
      <c r="AJ271" t="s">
        <v>43</v>
      </c>
      <c r="AK271" t="s">
        <v>76</v>
      </c>
      <c r="AL271" t="s">
        <v>33</v>
      </c>
      <c r="AM271" t="s">
        <v>77</v>
      </c>
      <c r="AN271" t="s">
        <v>23</v>
      </c>
      <c r="AO271" t="s">
        <v>54</v>
      </c>
      <c r="AP271" t="s">
        <v>48</v>
      </c>
      <c r="AQ271" t="s">
        <v>31</v>
      </c>
      <c r="AR271" t="s">
        <v>47</v>
      </c>
      <c r="AS271" t="s">
        <v>28</v>
      </c>
      <c r="AT271" t="s">
        <v>36</v>
      </c>
      <c r="AU271" t="s">
        <v>38</v>
      </c>
      <c r="AV271" t="s">
        <v>74</v>
      </c>
      <c r="AW271" t="s">
        <v>73</v>
      </c>
      <c r="AX271" t="s">
        <v>75</v>
      </c>
      <c r="AY271" t="s">
        <v>41</v>
      </c>
      <c r="AZ271" t="s">
        <v>68</v>
      </c>
      <c r="BA271" t="s">
        <v>44</v>
      </c>
      <c r="BB271" t="s">
        <v>39</v>
      </c>
      <c r="BC271" t="s">
        <v>71</v>
      </c>
      <c r="BD271" t="s">
        <v>70</v>
      </c>
      <c r="BE271" t="s">
        <v>66</v>
      </c>
      <c r="BF271" t="s">
        <v>52</v>
      </c>
      <c r="BG271" t="s">
        <v>40</v>
      </c>
      <c r="BH271" t="s">
        <v>56</v>
      </c>
      <c r="BI271" t="s">
        <v>58</v>
      </c>
      <c r="BJ271" t="s">
        <v>55</v>
      </c>
      <c r="BK271" t="s">
        <v>49</v>
      </c>
      <c r="BL271" t="s">
        <v>69</v>
      </c>
      <c r="BM271" t="s">
        <v>63</v>
      </c>
      <c r="BN271" t="s">
        <v>45</v>
      </c>
      <c r="BO271" t="s">
        <v>61</v>
      </c>
      <c r="BP271" t="s">
        <v>59</v>
      </c>
      <c r="BQ271" t="s">
        <v>67</v>
      </c>
      <c r="BR271" t="s">
        <v>62</v>
      </c>
      <c r="BS271" t="s">
        <v>37</v>
      </c>
      <c r="BT271" t="s">
        <v>65</v>
      </c>
      <c r="BU271" t="s">
        <v>64</v>
      </c>
      <c r="BV271" t="s">
        <v>35</v>
      </c>
      <c r="BW271" t="s">
        <v>53</v>
      </c>
      <c r="BX271" t="s">
        <v>27</v>
      </c>
      <c r="BY271" t="s">
        <v>34</v>
      </c>
      <c r="BZ271" t="s">
        <v>57</v>
      </c>
      <c r="CA271" t="s">
        <v>50</v>
      </c>
      <c r="CB271" t="s">
        <v>51</v>
      </c>
      <c r="CC271" t="s">
        <v>60</v>
      </c>
    </row>
    <row r="272" spans="1:84" x14ac:dyDescent="0.25">
      <c r="A272" t="s">
        <v>17</v>
      </c>
      <c r="B272">
        <v>8</v>
      </c>
      <c r="C272" t="str">
        <f t="shared" si="48"/>
        <v>https://www.enil.no/othello!8</v>
      </c>
      <c r="D272" t="s">
        <v>17</v>
      </c>
      <c r="E272">
        <v>3</v>
      </c>
      <c r="F272" t="str">
        <f t="shared" si="49"/>
        <v>https://www.enil.no/othello!3</v>
      </c>
      <c r="G272">
        <v>52</v>
      </c>
      <c r="H272">
        <v>12</v>
      </c>
      <c r="I272" cm="1">
        <f t="array" aca="1" ref="I272" ca="1">MAX(ROW($C$1:INDIRECT("$C"&amp;(ROW()-1)))*($C272=$C$1:INDIRECT("$C"&amp;(ROW()-1))),ROW($F$1:INDIRECT("$F"&amp;(ROW()-1)))*($C272=$F$1:INDIRECT("$F"&amp;(ROW()-1))))</f>
        <v>271</v>
      </c>
      <c r="J272" cm="1">
        <f t="array" aca="1" ref="J272" ca="1">MAX(ROW($C$1:INDIRECT("$C"&amp;(ROW()-1)))*($F272=$C$1:INDIRECT("$C"&amp;(ROW()-1))),ROW($F$1:INDIRECT("$F"&amp;(ROW()-1)))*($F272=$F$1:INDIRECT("$F"&amp;(ROW()-1))))</f>
        <v>264</v>
      </c>
      <c r="K272" s="2" cm="1">
        <f t="array" aca="1" ref="K272" ca="1">IF($I272&gt;0,IF(INDEX($C:$C,$I272)=$C272,INDEX($S:$S,$I272),INDEX($T:$T,$I272)),1000)</f>
        <v>1138.9490677978301</v>
      </c>
      <c r="L272" s="2" cm="1">
        <f t="array" aca="1" ref="L272" ca="1">IF($J272&gt;0,IF(INDEX($C:$C,$J272)=$F272,INDEX($S:$S,$J272),INDEX($T:$T,$J272)),1000)</f>
        <v>1162.2453165458492</v>
      </c>
      <c r="M272">
        <f t="shared" ca="1" si="38"/>
        <v>703.67588743199667</v>
      </c>
      <c r="N272">
        <f t="shared" ca="1" si="39"/>
        <v>804.66162762817817</v>
      </c>
      <c r="O272">
        <f t="shared" ca="1" si="40"/>
        <v>0.46652415683231457</v>
      </c>
      <c r="P272">
        <f t="shared" ca="1" si="41"/>
        <v>0.53347584316768537</v>
      </c>
      <c r="Q272">
        <f t="shared" si="42"/>
        <v>1</v>
      </c>
      <c r="R272">
        <f t="shared" si="43"/>
        <v>0</v>
      </c>
      <c r="S272" s="2">
        <f t="shared" ca="1" si="44"/>
        <v>1156.0202947791961</v>
      </c>
      <c r="T272" s="2">
        <f t="shared" ca="1" si="45"/>
        <v>1145.1740895644832</v>
      </c>
      <c r="V272" t="s">
        <v>92</v>
      </c>
      <c r="W272" t="s">
        <v>29</v>
      </c>
      <c r="X272" t="s">
        <v>79</v>
      </c>
      <c r="Y272" t="s">
        <v>31</v>
      </c>
      <c r="Z272" t="s">
        <v>26</v>
      </c>
      <c r="AA272" t="s">
        <v>30</v>
      </c>
      <c r="AB272" t="s">
        <v>33</v>
      </c>
      <c r="AC272" t="s">
        <v>21</v>
      </c>
      <c r="AD272" t="s">
        <v>22</v>
      </c>
      <c r="AE272" t="s">
        <v>38</v>
      </c>
      <c r="AF272" t="s">
        <v>42</v>
      </c>
      <c r="AG272" t="s">
        <v>20</v>
      </c>
      <c r="AH272" t="s">
        <v>76</v>
      </c>
      <c r="AI272" t="s">
        <v>27</v>
      </c>
      <c r="AJ272" t="s">
        <v>24</v>
      </c>
      <c r="AK272" t="s">
        <v>23</v>
      </c>
      <c r="AL272" t="s">
        <v>32</v>
      </c>
      <c r="AM272" t="s">
        <v>36</v>
      </c>
      <c r="AN272" t="s">
        <v>25</v>
      </c>
      <c r="AO272" t="s">
        <v>77</v>
      </c>
      <c r="AP272" t="s">
        <v>49</v>
      </c>
      <c r="AQ272" t="s">
        <v>54</v>
      </c>
      <c r="AR272" t="s">
        <v>46</v>
      </c>
      <c r="AS272" t="s">
        <v>39</v>
      </c>
      <c r="AT272" t="s">
        <v>41</v>
      </c>
      <c r="AU272" t="s">
        <v>78</v>
      </c>
      <c r="AV272" t="s">
        <v>34</v>
      </c>
      <c r="AW272" t="s">
        <v>75</v>
      </c>
      <c r="AX272" t="s">
        <v>35</v>
      </c>
      <c r="AY272" t="s">
        <v>28</v>
      </c>
      <c r="AZ272" t="s">
        <v>55</v>
      </c>
      <c r="BA272" t="s">
        <v>44</v>
      </c>
      <c r="BB272" t="s">
        <v>73</v>
      </c>
      <c r="BC272" t="s">
        <v>68</v>
      </c>
      <c r="BD272" t="s">
        <v>58</v>
      </c>
      <c r="BE272" t="s">
        <v>57</v>
      </c>
      <c r="BF272" t="s">
        <v>61</v>
      </c>
      <c r="BG272" t="s">
        <v>40</v>
      </c>
      <c r="BH272" t="s">
        <v>56</v>
      </c>
      <c r="BI272" t="s">
        <v>37</v>
      </c>
      <c r="BJ272" t="s">
        <v>45</v>
      </c>
      <c r="BK272" t="s">
        <v>52</v>
      </c>
      <c r="BL272" t="s">
        <v>47</v>
      </c>
      <c r="BM272" t="s">
        <v>62</v>
      </c>
      <c r="BN272" t="s">
        <v>64</v>
      </c>
      <c r="BO272" t="s">
        <v>60</v>
      </c>
      <c r="BP272" t="s">
        <v>63</v>
      </c>
      <c r="BQ272" t="s">
        <v>59</v>
      </c>
      <c r="BR272" t="s">
        <v>51</v>
      </c>
      <c r="BS272" t="s">
        <v>67</v>
      </c>
      <c r="BT272" t="s">
        <v>66</v>
      </c>
      <c r="BU272" t="s">
        <v>48</v>
      </c>
      <c r="BV272" t="s">
        <v>71</v>
      </c>
      <c r="BW272" t="s">
        <v>70</v>
      </c>
      <c r="BX272" t="s">
        <v>69</v>
      </c>
      <c r="BY272" t="s">
        <v>50</v>
      </c>
      <c r="BZ272" t="s">
        <v>74</v>
      </c>
      <c r="CA272" t="s">
        <v>72</v>
      </c>
      <c r="CB272" t="s">
        <v>65</v>
      </c>
      <c r="CC272" t="s">
        <v>87</v>
      </c>
      <c r="CD272" t="s">
        <v>53</v>
      </c>
    </row>
    <row r="273" spans="1:82" x14ac:dyDescent="0.25">
      <c r="A273" t="s">
        <v>17</v>
      </c>
      <c r="B273">
        <v>8</v>
      </c>
      <c r="C273" t="str">
        <f t="shared" si="48"/>
        <v>https://www.enil.no/othello!8</v>
      </c>
      <c r="D273" t="s">
        <v>17</v>
      </c>
      <c r="E273">
        <v>3</v>
      </c>
      <c r="F273" t="str">
        <f t="shared" si="49"/>
        <v>https://www.enil.no/othello!3</v>
      </c>
      <c r="G273">
        <v>45</v>
      </c>
      <c r="H273">
        <v>19</v>
      </c>
      <c r="I273" cm="1">
        <f t="array" aca="1" ref="I273" ca="1">MAX(ROW($C$1:INDIRECT("$C"&amp;(ROW()-1)))*($C273=$C$1:INDIRECT("$C"&amp;(ROW()-1))),ROW($F$1:INDIRECT("$F"&amp;(ROW()-1)))*($C273=$F$1:INDIRECT("$F"&amp;(ROW()-1))))</f>
        <v>272</v>
      </c>
      <c r="J273" cm="1">
        <f t="array" aca="1" ref="J273" ca="1">MAX(ROW($C$1:INDIRECT("$C"&amp;(ROW()-1)))*($F273=$C$1:INDIRECT("$C"&amp;(ROW()-1))),ROW($F$1:INDIRECT("$F"&amp;(ROW()-1)))*($F273=$F$1:INDIRECT("$F"&amp;(ROW()-1))))</f>
        <v>272</v>
      </c>
      <c r="K273" s="2" cm="1">
        <f t="array" aca="1" ref="K273" ca="1">IF($I273&gt;0,IF(INDEX($C:$C,$I273)=$C273,INDEX($S:$S,$I273),INDEX($T:$T,$I273)),1000)</f>
        <v>1156.0202947791961</v>
      </c>
      <c r="L273" s="2" cm="1">
        <f t="array" aca="1" ref="L273" ca="1">IF($J273&gt;0,IF(INDEX($C:$C,$J273)=$F273,INDEX($S:$S,$J273),INDEX($T:$T,$J273)),1000)</f>
        <v>1145.1740895644832</v>
      </c>
      <c r="M273">
        <f t="shared" ca="1" si="38"/>
        <v>776.33780788054776</v>
      </c>
      <c r="N273">
        <f t="shared" ca="1" si="39"/>
        <v>729.34871798856852</v>
      </c>
      <c r="O273">
        <f t="shared" ca="1" si="40"/>
        <v>0.51560387540323371</v>
      </c>
      <c r="P273">
        <f t="shared" ca="1" si="41"/>
        <v>0.48439612459676618</v>
      </c>
      <c r="Q273">
        <f t="shared" si="42"/>
        <v>1</v>
      </c>
      <c r="R273">
        <f t="shared" si="43"/>
        <v>0</v>
      </c>
      <c r="S273" s="2">
        <f t="shared" ca="1" si="44"/>
        <v>1171.5209707662925</v>
      </c>
      <c r="T273" s="2">
        <f t="shared" ca="1" si="45"/>
        <v>1129.6734135773868</v>
      </c>
      <c r="V273" t="s">
        <v>93</v>
      </c>
      <c r="W273" t="s">
        <v>29</v>
      </c>
      <c r="X273" t="s">
        <v>22</v>
      </c>
      <c r="Y273" t="s">
        <v>30</v>
      </c>
      <c r="Z273" t="s">
        <v>32</v>
      </c>
      <c r="AA273" t="s">
        <v>23</v>
      </c>
      <c r="AB273" t="s">
        <v>79</v>
      </c>
      <c r="AC273" t="s">
        <v>54</v>
      </c>
      <c r="AD273" t="s">
        <v>43</v>
      </c>
      <c r="AE273" t="s">
        <v>72</v>
      </c>
      <c r="AF273" t="s">
        <v>42</v>
      </c>
      <c r="AG273" t="s">
        <v>78</v>
      </c>
      <c r="AH273" t="s">
        <v>20</v>
      </c>
      <c r="AI273" t="s">
        <v>31</v>
      </c>
      <c r="AJ273" t="s">
        <v>76</v>
      </c>
      <c r="AK273" t="s">
        <v>74</v>
      </c>
      <c r="AL273" t="s">
        <v>26</v>
      </c>
      <c r="AM273" t="s">
        <v>34</v>
      </c>
      <c r="AN273" t="s">
        <v>75</v>
      </c>
      <c r="AO273" t="s">
        <v>36</v>
      </c>
      <c r="AP273" t="s">
        <v>38</v>
      </c>
      <c r="AQ273" t="s">
        <v>77</v>
      </c>
      <c r="AR273" t="s">
        <v>71</v>
      </c>
      <c r="AS273" t="s">
        <v>56</v>
      </c>
      <c r="AT273" t="s">
        <v>62</v>
      </c>
      <c r="AU273" t="s">
        <v>21</v>
      </c>
      <c r="AV273" t="s">
        <v>58</v>
      </c>
      <c r="AW273" t="s">
        <v>48</v>
      </c>
      <c r="AX273" t="s">
        <v>55</v>
      </c>
      <c r="AY273" t="s">
        <v>57</v>
      </c>
      <c r="AZ273" t="s">
        <v>61</v>
      </c>
      <c r="BA273" t="s">
        <v>59</v>
      </c>
      <c r="BB273" t="s">
        <v>63</v>
      </c>
      <c r="BC273" t="s">
        <v>66</v>
      </c>
      <c r="BD273" t="s">
        <v>39</v>
      </c>
      <c r="BE273" t="s">
        <v>41</v>
      </c>
      <c r="BF273" t="s">
        <v>44</v>
      </c>
      <c r="BG273" t="s">
        <v>25</v>
      </c>
      <c r="BH273" t="s">
        <v>73</v>
      </c>
      <c r="BI273" t="s">
        <v>60</v>
      </c>
      <c r="BJ273" t="s">
        <v>69</v>
      </c>
      <c r="BK273" t="s">
        <v>70</v>
      </c>
      <c r="BL273" t="s">
        <v>51</v>
      </c>
      <c r="BM273" t="s">
        <v>68</v>
      </c>
      <c r="BN273" t="s">
        <v>24</v>
      </c>
      <c r="BO273" t="s">
        <v>47</v>
      </c>
      <c r="BP273" t="s">
        <v>65</v>
      </c>
      <c r="BQ273" t="s">
        <v>46</v>
      </c>
      <c r="BR273" t="s">
        <v>67</v>
      </c>
      <c r="BS273" t="s">
        <v>64</v>
      </c>
      <c r="BT273" t="s">
        <v>28</v>
      </c>
      <c r="BU273" t="s">
        <v>35</v>
      </c>
      <c r="BV273" t="s">
        <v>53</v>
      </c>
      <c r="BW273" t="s">
        <v>49</v>
      </c>
      <c r="BX273" t="s">
        <v>52</v>
      </c>
      <c r="BY273" t="s">
        <v>40</v>
      </c>
      <c r="BZ273" t="s">
        <v>45</v>
      </c>
      <c r="CA273" t="s">
        <v>37</v>
      </c>
      <c r="CB273" t="s">
        <v>50</v>
      </c>
      <c r="CC273" t="s">
        <v>27</v>
      </c>
    </row>
    <row r="274" spans="1:82" x14ac:dyDescent="0.25">
      <c r="A274" t="s">
        <v>17</v>
      </c>
      <c r="B274">
        <v>5</v>
      </c>
      <c r="C274" t="str">
        <f t="shared" si="48"/>
        <v>https://www.enil.no/othello!5</v>
      </c>
      <c r="D274" t="s">
        <v>17</v>
      </c>
      <c r="E274">
        <v>3</v>
      </c>
      <c r="F274" t="str">
        <f t="shared" si="49"/>
        <v>https://www.enil.no/othello!3</v>
      </c>
      <c r="G274">
        <v>52</v>
      </c>
      <c r="H274">
        <v>12</v>
      </c>
      <c r="I274" cm="1">
        <f t="array" aca="1" ref="I274" ca="1">MAX(ROW($C$1:INDIRECT("$C"&amp;(ROW()-1)))*($C274=$C$1:INDIRECT("$C"&amp;(ROW()-1))),ROW($F$1:INDIRECT("$F"&amp;(ROW()-1)))*($C274=$F$1:INDIRECT("$F"&amp;(ROW()-1))))</f>
        <v>260</v>
      </c>
      <c r="J274" cm="1">
        <f t="array" aca="1" ref="J274" ca="1">MAX(ROW($C$1:INDIRECT("$C"&amp;(ROW()-1)))*($F274=$C$1:INDIRECT("$C"&amp;(ROW()-1))),ROW($F$1:INDIRECT("$F"&amp;(ROW()-1)))*($F274=$F$1:INDIRECT("$F"&amp;(ROW()-1))))</f>
        <v>273</v>
      </c>
      <c r="K274" s="2" cm="1">
        <f t="array" aca="1" ref="K274" ca="1">IF($I274&gt;0,IF(INDEX($C:$C,$I274)=$C274,INDEX($S:$S,$I274),INDEX($T:$T,$I274)),1000)</f>
        <v>1060.1429654008732</v>
      </c>
      <c r="L274" s="2" cm="1">
        <f t="array" aca="1" ref="L274" ca="1">IF($J274&gt;0,IF(INDEX($C:$C,$J274)=$F274,INDEX($S:$S,$J274),INDEX($T:$T,$J274)),1000)</f>
        <v>1129.6734135773868</v>
      </c>
      <c r="M274">
        <f t="shared" ca="1" si="38"/>
        <v>447.05135288937009</v>
      </c>
      <c r="N274">
        <f t="shared" ca="1" si="39"/>
        <v>667.08862298803217</v>
      </c>
      <c r="O274">
        <f t="shared" ca="1" si="40"/>
        <v>0.40125241223600322</v>
      </c>
      <c r="P274">
        <f t="shared" ca="1" si="41"/>
        <v>0.59874758776399672</v>
      </c>
      <c r="Q274">
        <f t="shared" si="42"/>
        <v>1</v>
      </c>
      <c r="R274">
        <f t="shared" si="43"/>
        <v>0</v>
      </c>
      <c r="S274" s="2">
        <f t="shared" ca="1" si="44"/>
        <v>1079.3028882093211</v>
      </c>
      <c r="T274" s="2">
        <f t="shared" ca="1" si="45"/>
        <v>1110.5134907689389</v>
      </c>
      <c r="V274" t="s">
        <v>86</v>
      </c>
      <c r="W274" t="s">
        <v>22</v>
      </c>
      <c r="X274" t="s">
        <v>38</v>
      </c>
      <c r="Y274" t="s">
        <v>42</v>
      </c>
      <c r="Z274" t="s">
        <v>20</v>
      </c>
      <c r="AA274" t="s">
        <v>33</v>
      </c>
      <c r="AB274" t="s">
        <v>43</v>
      </c>
      <c r="AC274" t="s">
        <v>78</v>
      </c>
      <c r="AD274" t="s">
        <v>30</v>
      </c>
      <c r="AE274" t="s">
        <v>76</v>
      </c>
      <c r="AF274" t="s">
        <v>24</v>
      </c>
      <c r="AG274" t="s">
        <v>77</v>
      </c>
      <c r="AH274" t="s">
        <v>72</v>
      </c>
      <c r="AI274" t="s">
        <v>79</v>
      </c>
      <c r="AJ274" t="s">
        <v>48</v>
      </c>
      <c r="AK274" t="s">
        <v>36</v>
      </c>
      <c r="AL274" t="s">
        <v>39</v>
      </c>
      <c r="AM274" t="s">
        <v>74</v>
      </c>
      <c r="AN274" t="s">
        <v>71</v>
      </c>
      <c r="AO274" t="s">
        <v>41</v>
      </c>
      <c r="AP274" t="s">
        <v>44</v>
      </c>
      <c r="AQ274" t="s">
        <v>46</v>
      </c>
      <c r="AR274" t="s">
        <v>32</v>
      </c>
      <c r="AS274" t="s">
        <v>25</v>
      </c>
      <c r="AT274" t="s">
        <v>29</v>
      </c>
      <c r="AU274" t="s">
        <v>56</v>
      </c>
      <c r="AV274" t="s">
        <v>58</v>
      </c>
      <c r="AW274" t="s">
        <v>59</v>
      </c>
      <c r="AX274" t="s">
        <v>57</v>
      </c>
      <c r="AY274" t="s">
        <v>61</v>
      </c>
      <c r="AZ274" t="s">
        <v>54</v>
      </c>
      <c r="BA274" t="s">
        <v>75</v>
      </c>
      <c r="BB274" t="s">
        <v>64</v>
      </c>
      <c r="BC274" t="s">
        <v>23</v>
      </c>
      <c r="BD274" t="s">
        <v>73</v>
      </c>
      <c r="BE274" t="s">
        <v>62</v>
      </c>
      <c r="BF274" t="s">
        <v>47</v>
      </c>
      <c r="BG274" t="s">
        <v>67</v>
      </c>
      <c r="BH274" t="s">
        <v>68</v>
      </c>
      <c r="BI274" t="s">
        <v>70</v>
      </c>
      <c r="BJ274" t="s">
        <v>69</v>
      </c>
      <c r="BK274" t="s">
        <v>87</v>
      </c>
      <c r="BL274" t="s">
        <v>52</v>
      </c>
      <c r="BM274" t="s">
        <v>66</v>
      </c>
      <c r="BN274" t="s">
        <v>65</v>
      </c>
      <c r="BO274" t="s">
        <v>40</v>
      </c>
      <c r="BP274" t="s">
        <v>45</v>
      </c>
      <c r="BQ274" t="s">
        <v>26</v>
      </c>
      <c r="BR274" t="s">
        <v>63</v>
      </c>
      <c r="BS274" t="s">
        <v>37</v>
      </c>
      <c r="BT274" t="s">
        <v>49</v>
      </c>
      <c r="BU274" t="s">
        <v>53</v>
      </c>
      <c r="BV274" t="s">
        <v>31</v>
      </c>
      <c r="BW274" t="s">
        <v>34</v>
      </c>
      <c r="BX274" t="s">
        <v>28</v>
      </c>
      <c r="BY274" t="s">
        <v>27</v>
      </c>
      <c r="BZ274" t="s">
        <v>60</v>
      </c>
      <c r="CA274" t="s">
        <v>35</v>
      </c>
      <c r="CB274" t="s">
        <v>50</v>
      </c>
      <c r="CC274" t="s">
        <v>55</v>
      </c>
      <c r="CD274" t="s">
        <v>51</v>
      </c>
    </row>
    <row r="275" spans="1:82" x14ac:dyDescent="0.25">
      <c r="A275" t="s">
        <v>17</v>
      </c>
      <c r="B275">
        <v>5</v>
      </c>
      <c r="C275" t="str">
        <f t="shared" si="48"/>
        <v>https://www.enil.no/othello!5</v>
      </c>
      <c r="D275" t="s">
        <v>17</v>
      </c>
      <c r="E275">
        <v>3</v>
      </c>
      <c r="F275" t="str">
        <f t="shared" si="49"/>
        <v>https://www.enil.no/othello!3</v>
      </c>
      <c r="G275">
        <v>34</v>
      </c>
      <c r="H275">
        <v>30</v>
      </c>
      <c r="I275" cm="1">
        <f t="array" aca="1" ref="I275" ca="1">MAX(ROW($C$1:INDIRECT("$C"&amp;(ROW()-1)))*($C275=$C$1:INDIRECT("$C"&amp;(ROW()-1))),ROW($F$1:INDIRECT("$F"&amp;(ROW()-1)))*($C275=$F$1:INDIRECT("$F"&amp;(ROW()-1))))</f>
        <v>274</v>
      </c>
      <c r="J275" cm="1">
        <f t="array" aca="1" ref="J275" ca="1">MAX(ROW($C$1:INDIRECT("$C"&amp;(ROW()-1)))*($F275=$C$1:INDIRECT("$C"&amp;(ROW()-1))),ROW($F$1:INDIRECT("$F"&amp;(ROW()-1)))*($F275=$F$1:INDIRECT("$F"&amp;(ROW()-1))))</f>
        <v>274</v>
      </c>
      <c r="K275" s="2" cm="1">
        <f t="array" aca="1" ref="K275" ca="1">IF($I275&gt;0,IF(INDEX($C:$C,$I275)=$C275,INDEX($S:$S,$I275),INDEX($T:$T,$I275)),1000)</f>
        <v>1079.3028882093211</v>
      </c>
      <c r="L275" s="2" cm="1">
        <f t="array" aca="1" ref="L275" ca="1">IF($J275&gt;0,IF(INDEX($C:$C,$J275)=$F275,INDEX($S:$S,$J275),INDEX($T:$T,$J275)),1000)</f>
        <v>1110.5134907689389</v>
      </c>
      <c r="M275">
        <f t="shared" ca="1" si="38"/>
        <v>499.18005036249161</v>
      </c>
      <c r="N275">
        <f t="shared" ca="1" si="39"/>
        <v>597.42546038717887</v>
      </c>
      <c r="O275">
        <f t="shared" ca="1" si="40"/>
        <v>0.45520476184844089</v>
      </c>
      <c r="P275">
        <f t="shared" ca="1" si="41"/>
        <v>0.54479523815155917</v>
      </c>
      <c r="Q275">
        <f t="shared" si="42"/>
        <v>1</v>
      </c>
      <c r="R275">
        <f t="shared" si="43"/>
        <v>0</v>
      </c>
      <c r="S275" s="2">
        <f t="shared" ca="1" si="44"/>
        <v>1096.7363358301709</v>
      </c>
      <c r="T275" s="2">
        <f t="shared" ca="1" si="45"/>
        <v>1093.0800431480891</v>
      </c>
      <c r="V275" t="s">
        <v>19</v>
      </c>
      <c r="W275" t="s">
        <v>42</v>
      </c>
      <c r="X275" t="s">
        <v>43</v>
      </c>
      <c r="Y275" t="s">
        <v>48</v>
      </c>
      <c r="Z275" t="s">
        <v>72</v>
      </c>
      <c r="AA275" t="s">
        <v>22</v>
      </c>
      <c r="AB275" t="s">
        <v>20</v>
      </c>
      <c r="AC275" t="s">
        <v>26</v>
      </c>
      <c r="AD275" t="s">
        <v>21</v>
      </c>
      <c r="AE275" t="s">
        <v>30</v>
      </c>
      <c r="AF275" t="s">
        <v>31</v>
      </c>
      <c r="AG275" t="s">
        <v>46</v>
      </c>
      <c r="AH275" t="s">
        <v>77</v>
      </c>
      <c r="AI275" t="s">
        <v>38</v>
      </c>
      <c r="AJ275" t="s">
        <v>27</v>
      </c>
      <c r="AK275" t="s">
        <v>23</v>
      </c>
      <c r="AL275" t="s">
        <v>33</v>
      </c>
      <c r="AM275" t="s">
        <v>28</v>
      </c>
      <c r="AN275" t="s">
        <v>35</v>
      </c>
      <c r="AO275" t="s">
        <v>78</v>
      </c>
      <c r="AP275" t="s">
        <v>76</v>
      </c>
      <c r="AQ275" t="s">
        <v>71</v>
      </c>
      <c r="AR275" t="s">
        <v>74</v>
      </c>
      <c r="AS275" t="s">
        <v>34</v>
      </c>
      <c r="AT275" t="s">
        <v>32</v>
      </c>
      <c r="AU275" t="s">
        <v>49</v>
      </c>
      <c r="AV275" t="s">
        <v>37</v>
      </c>
      <c r="AW275" t="s">
        <v>29</v>
      </c>
      <c r="AX275" t="s">
        <v>36</v>
      </c>
      <c r="AY275" t="s">
        <v>75</v>
      </c>
      <c r="AZ275" t="s">
        <v>25</v>
      </c>
      <c r="BA275" t="s">
        <v>24</v>
      </c>
      <c r="BB275" t="s">
        <v>73</v>
      </c>
      <c r="BC275" t="s">
        <v>44</v>
      </c>
      <c r="BD275" t="s">
        <v>53</v>
      </c>
      <c r="BE275" t="s">
        <v>68</v>
      </c>
      <c r="BF275" t="s">
        <v>39</v>
      </c>
      <c r="BG275" t="s">
        <v>41</v>
      </c>
      <c r="BH275" t="s">
        <v>47</v>
      </c>
      <c r="BI275" t="s">
        <v>50</v>
      </c>
      <c r="BJ275" t="s">
        <v>64</v>
      </c>
      <c r="BK275" t="s">
        <v>40</v>
      </c>
      <c r="BL275" t="s">
        <v>52</v>
      </c>
      <c r="BM275" t="s">
        <v>67</v>
      </c>
      <c r="BN275" t="s">
        <v>54</v>
      </c>
      <c r="BO275" t="s">
        <v>57</v>
      </c>
      <c r="BP275" t="s">
        <v>65</v>
      </c>
      <c r="BQ275" t="s">
        <v>55</v>
      </c>
      <c r="BR275" t="s">
        <v>51</v>
      </c>
      <c r="BS275" t="s">
        <v>62</v>
      </c>
      <c r="BT275" t="s">
        <v>70</v>
      </c>
      <c r="BU275" t="s">
        <v>60</v>
      </c>
      <c r="BV275" t="s">
        <v>59</v>
      </c>
      <c r="BW275" t="s">
        <v>56</v>
      </c>
      <c r="BX275" t="s">
        <v>58</v>
      </c>
      <c r="BY275" t="s">
        <v>61</v>
      </c>
      <c r="BZ275" t="s">
        <v>45</v>
      </c>
      <c r="CA275" t="s">
        <v>66</v>
      </c>
      <c r="CB275" t="s">
        <v>69</v>
      </c>
      <c r="CC275" t="s">
        <v>63</v>
      </c>
    </row>
    <row r="276" spans="1:82" x14ac:dyDescent="0.25">
      <c r="A276" t="s">
        <v>129</v>
      </c>
      <c r="B276" t="s">
        <v>95</v>
      </c>
      <c r="C276" t="str">
        <f t="shared" si="48"/>
        <v>http://www.midnightbeach.com/jon/ReversiScript/!Hard</v>
      </c>
      <c r="D276" t="s">
        <v>17</v>
      </c>
      <c r="E276">
        <v>5</v>
      </c>
      <c r="F276" t="str">
        <f t="shared" si="49"/>
        <v>https://www.enil.no/othello!5</v>
      </c>
      <c r="G276">
        <v>22</v>
      </c>
      <c r="H276">
        <v>42</v>
      </c>
      <c r="I276" cm="1">
        <f t="array" aca="1" ref="I276" ca="1">MAX(ROW($C$1:INDIRECT("$C"&amp;(ROW()-1)))*($C276=$C$1:INDIRECT("$C"&amp;(ROW()-1))),ROW($F$1:INDIRECT("$F"&amp;(ROW()-1)))*($C276=$F$1:INDIRECT("$F"&amp;(ROW()-1))))</f>
        <v>236</v>
      </c>
      <c r="J276" cm="1">
        <f t="array" aca="1" ref="J276" ca="1">MAX(ROW($C$1:INDIRECT("$C"&amp;(ROW()-1)))*($F276=$C$1:INDIRECT("$C"&amp;(ROW()-1))),ROW($F$1:INDIRECT("$F"&amp;(ROW()-1)))*($F276=$F$1:INDIRECT("$F"&amp;(ROW()-1))))</f>
        <v>275</v>
      </c>
      <c r="K276" s="2" cm="1">
        <f t="array" aca="1" ref="K276" ca="1">IF($I276&gt;0,IF(INDEX($C:$C,$I276)=$C276,INDEX($S:$S,$I276),INDEX($T:$T,$I276)),1000)</f>
        <v>1097.0244251279157</v>
      </c>
      <c r="L276" s="2" cm="1">
        <f t="array" aca="1" ref="L276" ca="1">IF($J276&gt;0,IF(INDEX($C:$C,$J276)=$F276,INDEX($S:$S,$J276),INDEX($T:$T,$J276)),1000)</f>
        <v>1096.7363358301709</v>
      </c>
      <c r="M276">
        <f t="shared" ca="1" si="38"/>
        <v>552.7911262057147</v>
      </c>
      <c r="N276">
        <f t="shared" ca="1" si="39"/>
        <v>551.87515077802857</v>
      </c>
      <c r="O276">
        <f t="shared" ca="1" si="40"/>
        <v>0.50041459373150554</v>
      </c>
      <c r="P276">
        <f t="shared" ca="1" si="41"/>
        <v>0.4995854062684944</v>
      </c>
      <c r="Q276">
        <f t="shared" si="42"/>
        <v>0</v>
      </c>
      <c r="R276">
        <f t="shared" si="43"/>
        <v>1</v>
      </c>
      <c r="S276" s="2">
        <f t="shared" ca="1" si="44"/>
        <v>1081.0111581285075</v>
      </c>
      <c r="T276" s="2">
        <f t="shared" ca="1" si="45"/>
        <v>1112.7496028295791</v>
      </c>
      <c r="V276" t="s">
        <v>89</v>
      </c>
      <c r="W276" t="s">
        <v>42</v>
      </c>
      <c r="X276" t="s">
        <v>36</v>
      </c>
      <c r="Y276" t="s">
        <v>22</v>
      </c>
      <c r="Z276" t="s">
        <v>49</v>
      </c>
      <c r="AA276" t="s">
        <v>20</v>
      </c>
      <c r="AB276" t="s">
        <v>46</v>
      </c>
      <c r="AC276" t="s">
        <v>31</v>
      </c>
      <c r="AD276" t="s">
        <v>34</v>
      </c>
      <c r="AE276" t="s">
        <v>32</v>
      </c>
      <c r="AF276" t="s">
        <v>55</v>
      </c>
      <c r="AG276" t="s">
        <v>25</v>
      </c>
      <c r="AH276" t="s">
        <v>38</v>
      </c>
      <c r="AI276" t="s">
        <v>21</v>
      </c>
      <c r="AJ276" t="s">
        <v>41</v>
      </c>
      <c r="AK276" t="s">
        <v>43</v>
      </c>
      <c r="AL276" t="s">
        <v>48</v>
      </c>
      <c r="AM276" t="s">
        <v>24</v>
      </c>
      <c r="AN276" t="s">
        <v>33</v>
      </c>
      <c r="AO276" t="s">
        <v>29</v>
      </c>
      <c r="AP276" t="s">
        <v>56</v>
      </c>
      <c r="AQ276" t="s">
        <v>54</v>
      </c>
      <c r="AR276" t="s">
        <v>58</v>
      </c>
      <c r="AS276" t="s">
        <v>78</v>
      </c>
      <c r="AT276" t="s">
        <v>76</v>
      </c>
      <c r="AU276" t="s">
        <v>30</v>
      </c>
      <c r="AV276" t="s">
        <v>77</v>
      </c>
      <c r="AW276" t="s">
        <v>62</v>
      </c>
      <c r="AX276" t="s">
        <v>59</v>
      </c>
      <c r="AY276" t="s">
        <v>39</v>
      </c>
      <c r="AZ276" t="s">
        <v>64</v>
      </c>
      <c r="BA276" t="s">
        <v>72</v>
      </c>
      <c r="BB276" t="s">
        <v>74</v>
      </c>
      <c r="BC276" t="s">
        <v>61</v>
      </c>
      <c r="BD276" t="s">
        <v>57</v>
      </c>
      <c r="BE276" t="s">
        <v>63</v>
      </c>
      <c r="BF276" t="s">
        <v>44</v>
      </c>
      <c r="BG276" t="s">
        <v>60</v>
      </c>
      <c r="BH276" t="s">
        <v>50</v>
      </c>
      <c r="BI276" t="s">
        <v>52</v>
      </c>
      <c r="BJ276" t="s">
        <v>66</v>
      </c>
      <c r="BK276" t="s">
        <v>70</v>
      </c>
      <c r="BL276" t="s">
        <v>71</v>
      </c>
      <c r="BM276" t="s">
        <v>69</v>
      </c>
      <c r="BN276" t="s">
        <v>47</v>
      </c>
      <c r="BO276" t="s">
        <v>65</v>
      </c>
      <c r="BP276" t="s">
        <v>87</v>
      </c>
      <c r="BQ276" t="s">
        <v>68</v>
      </c>
      <c r="BR276" t="s">
        <v>75</v>
      </c>
      <c r="BS276" t="s">
        <v>73</v>
      </c>
      <c r="BT276" t="s">
        <v>67</v>
      </c>
      <c r="BU276" t="s">
        <v>51</v>
      </c>
      <c r="BV276" t="s">
        <v>23</v>
      </c>
      <c r="BW276" t="s">
        <v>27</v>
      </c>
      <c r="BX276" t="s">
        <v>28</v>
      </c>
      <c r="BY276" t="s">
        <v>53</v>
      </c>
      <c r="BZ276" t="s">
        <v>35</v>
      </c>
      <c r="CA276" t="s">
        <v>26</v>
      </c>
      <c r="CB276" t="s">
        <v>37</v>
      </c>
      <c r="CC276" t="s">
        <v>45</v>
      </c>
      <c r="CD276" t="s">
        <v>40</v>
      </c>
    </row>
    <row r="277" spans="1:82" x14ac:dyDescent="0.25">
      <c r="A277" t="s">
        <v>129</v>
      </c>
      <c r="B277" t="s">
        <v>95</v>
      </c>
      <c r="C277" t="str">
        <f t="shared" si="48"/>
        <v>http://www.midnightbeach.com/jon/ReversiScript/!Hard</v>
      </c>
      <c r="D277" t="s">
        <v>17</v>
      </c>
      <c r="E277">
        <v>5</v>
      </c>
      <c r="F277" t="str">
        <f t="shared" si="49"/>
        <v>https://www.enil.no/othello!5</v>
      </c>
      <c r="G277">
        <v>19</v>
      </c>
      <c r="H277">
        <v>45</v>
      </c>
      <c r="I277" cm="1">
        <f t="array" aca="1" ref="I277" ca="1">MAX(ROW($C$1:INDIRECT("$C"&amp;(ROW()-1)))*($C277=$C$1:INDIRECT("$C"&amp;(ROW()-1))),ROW($F$1:INDIRECT("$F"&amp;(ROW()-1)))*($C277=$F$1:INDIRECT("$F"&amp;(ROW()-1))))</f>
        <v>276</v>
      </c>
      <c r="J277" cm="1">
        <f t="array" aca="1" ref="J277" ca="1">MAX(ROW($C$1:INDIRECT("$C"&amp;(ROW()-1)))*($F277=$C$1:INDIRECT("$C"&amp;(ROW()-1))),ROW($F$1:INDIRECT("$F"&amp;(ROW()-1)))*($F277=$F$1:INDIRECT("$F"&amp;(ROW()-1))))</f>
        <v>276</v>
      </c>
      <c r="K277" s="2" cm="1">
        <f t="array" aca="1" ref="K277" ca="1">IF($I277&gt;0,IF(INDEX($C:$C,$I277)=$C277,INDEX($S:$S,$I277),INDEX($T:$T,$I277)),1000)</f>
        <v>1081.0111581285075</v>
      </c>
      <c r="L277" s="2" cm="1">
        <f t="array" aca="1" ref="L277" ca="1">IF($J277&gt;0,IF(INDEX($C:$C,$J277)=$F277,INDEX($S:$S,$J277),INDEX($T:$T,$J277)),1000)</f>
        <v>1112.7496028295791</v>
      </c>
      <c r="M277">
        <f t="shared" ca="1" si="38"/>
        <v>504.11299792166295</v>
      </c>
      <c r="N277">
        <f t="shared" ca="1" si="39"/>
        <v>605.16528512709056</v>
      </c>
      <c r="O277">
        <f t="shared" ca="1" si="40"/>
        <v>0.45445133617522271</v>
      </c>
      <c r="P277">
        <f t="shared" ca="1" si="41"/>
        <v>0.54554866382477729</v>
      </c>
      <c r="Q277">
        <f t="shared" si="42"/>
        <v>0</v>
      </c>
      <c r="R277">
        <f t="shared" si="43"/>
        <v>1</v>
      </c>
      <c r="S277" s="2">
        <f t="shared" ca="1" si="44"/>
        <v>1066.4687153709003</v>
      </c>
      <c r="T277" s="2">
        <f t="shared" ca="1" si="45"/>
        <v>1127.2920455871863</v>
      </c>
      <c r="V277" t="s">
        <v>19</v>
      </c>
      <c r="W277" t="s">
        <v>20</v>
      </c>
      <c r="X277" t="s">
        <v>46</v>
      </c>
      <c r="Y277" t="s">
        <v>22</v>
      </c>
      <c r="Z277" t="s">
        <v>32</v>
      </c>
      <c r="AA277" t="s">
        <v>23</v>
      </c>
      <c r="AB277" t="s">
        <v>35</v>
      </c>
      <c r="AC277" t="s">
        <v>42</v>
      </c>
      <c r="AD277" t="s">
        <v>43</v>
      </c>
      <c r="AE277" t="s">
        <v>49</v>
      </c>
      <c r="AF277" t="s">
        <v>30</v>
      </c>
      <c r="AG277" t="s">
        <v>28</v>
      </c>
      <c r="AH277" t="s">
        <v>27</v>
      </c>
      <c r="AI277" t="s">
        <v>26</v>
      </c>
      <c r="AJ277" t="s">
        <v>25</v>
      </c>
      <c r="AK277" t="s">
        <v>24</v>
      </c>
      <c r="AL277" t="s">
        <v>47</v>
      </c>
      <c r="AM277" t="s">
        <v>41</v>
      </c>
      <c r="AN277" t="s">
        <v>55</v>
      </c>
      <c r="AO277" t="s">
        <v>21</v>
      </c>
      <c r="AP277" t="s">
        <v>31</v>
      </c>
      <c r="AQ277" t="s">
        <v>34</v>
      </c>
      <c r="AR277" t="s">
        <v>37</v>
      </c>
      <c r="AS277" t="s">
        <v>29</v>
      </c>
      <c r="AT277" t="s">
        <v>56</v>
      </c>
      <c r="AU277" t="s">
        <v>39</v>
      </c>
      <c r="AV277" t="s">
        <v>33</v>
      </c>
      <c r="AW277" t="s">
        <v>78</v>
      </c>
      <c r="AX277" t="s">
        <v>77</v>
      </c>
      <c r="AY277" t="s">
        <v>36</v>
      </c>
      <c r="AZ277" t="s">
        <v>44</v>
      </c>
      <c r="BA277" t="s">
        <v>52</v>
      </c>
      <c r="BB277" t="s">
        <v>67</v>
      </c>
      <c r="BC277" t="s">
        <v>48</v>
      </c>
      <c r="BD277" t="s">
        <v>38</v>
      </c>
      <c r="BE277" t="s">
        <v>64</v>
      </c>
      <c r="BF277" t="s">
        <v>71</v>
      </c>
      <c r="BG277" t="s">
        <v>54</v>
      </c>
      <c r="BH277" t="s">
        <v>57</v>
      </c>
      <c r="BI277" t="s">
        <v>61</v>
      </c>
      <c r="BJ277" t="s">
        <v>60</v>
      </c>
      <c r="BK277" t="s">
        <v>65</v>
      </c>
      <c r="BL277" t="s">
        <v>76</v>
      </c>
      <c r="BM277" t="s">
        <v>73</v>
      </c>
      <c r="BN277" t="s">
        <v>68</v>
      </c>
      <c r="BO277" t="s">
        <v>74</v>
      </c>
      <c r="BP277" t="s">
        <v>75</v>
      </c>
      <c r="BQ277" t="s">
        <v>72</v>
      </c>
      <c r="BR277" t="s">
        <v>40</v>
      </c>
      <c r="BS277" t="s">
        <v>58</v>
      </c>
      <c r="BT277" t="s">
        <v>59</v>
      </c>
      <c r="BU277" t="s">
        <v>45</v>
      </c>
      <c r="BV277" t="s">
        <v>62</v>
      </c>
      <c r="BW277" t="s">
        <v>53</v>
      </c>
      <c r="BX277" t="s">
        <v>50</v>
      </c>
      <c r="BY277" t="s">
        <v>66</v>
      </c>
      <c r="BZ277" t="s">
        <v>70</v>
      </c>
      <c r="CA277" t="s">
        <v>69</v>
      </c>
      <c r="CB277" t="s">
        <v>63</v>
      </c>
      <c r="CC277" t="s">
        <v>51</v>
      </c>
    </row>
    <row r="278" spans="1:82" x14ac:dyDescent="0.25">
      <c r="A278" t="s">
        <v>198</v>
      </c>
      <c r="C278" t="str">
        <f t="shared" si="48"/>
        <v>https://lazy-guy.github.io/reversi/index.html!</v>
      </c>
      <c r="D278" t="s">
        <v>120</v>
      </c>
      <c r="F278" t="str">
        <f t="shared" si="49"/>
        <v>https://www.onlinespiele-sammlung.de/othello/othello-reversi-games/john_peat/!</v>
      </c>
      <c r="G278">
        <v>15</v>
      </c>
      <c r="H278">
        <v>48</v>
      </c>
      <c r="I278" cm="1">
        <f t="array" aca="1" ref="I278" ca="1">MAX(ROW($C$1:INDIRECT("$C"&amp;(ROW()-1)))*($C278=$C$1:INDIRECT("$C"&amp;(ROW()-1))),ROW($F$1:INDIRECT("$F"&amp;(ROW()-1)))*($C278=$F$1:INDIRECT("$F"&amp;(ROW()-1))))</f>
        <v>250</v>
      </c>
      <c r="J278" cm="1">
        <f t="array" aca="1" ref="J278" ca="1">MAX(ROW($C$1:INDIRECT("$C"&amp;(ROW()-1)))*($F278=$C$1:INDIRECT("$C"&amp;(ROW()-1))),ROW($F$1:INDIRECT("$F"&amp;(ROW()-1)))*($F278=$F$1:INDIRECT("$F"&amp;(ROW()-1))))</f>
        <v>173</v>
      </c>
      <c r="K278" s="2" cm="1">
        <f t="array" aca="1" ref="K278" ca="1">IF($I278&gt;0,IF(INDEX($C:$C,$I278)=$C278,INDEX($S:$S,$I278),INDEX($T:$T,$I278)),1000)</f>
        <v>907.40930551117856</v>
      </c>
      <c r="L278" s="2" cm="1">
        <f t="array" aca="1" ref="L278" ca="1">IF($J278&gt;0,IF(INDEX($C:$C,$J278)=$F278,INDEX($S:$S,$J278),INDEX($T:$T,$J278)),1000)</f>
        <v>947.77506773388802</v>
      </c>
      <c r="M278">
        <f t="shared" ca="1" si="38"/>
        <v>185.57662142813265</v>
      </c>
      <c r="N278">
        <f t="shared" ca="1" si="39"/>
        <v>234.11954387982098</v>
      </c>
      <c r="O278">
        <f t="shared" ca="1" si="40"/>
        <v>0.44216897071710226</v>
      </c>
      <c r="P278">
        <f t="shared" ca="1" si="41"/>
        <v>0.55783102928289774</v>
      </c>
      <c r="Q278">
        <f t="shared" si="42"/>
        <v>0</v>
      </c>
      <c r="R278">
        <f t="shared" si="43"/>
        <v>1</v>
      </c>
      <c r="S278" s="2">
        <f t="shared" ca="1" si="44"/>
        <v>893.2598984482313</v>
      </c>
      <c r="T278" s="2">
        <f t="shared" ca="1" si="45"/>
        <v>961.92447479683528</v>
      </c>
    </row>
    <row r="279" spans="1:82" x14ac:dyDescent="0.25">
      <c r="A279" t="s">
        <v>198</v>
      </c>
      <c r="C279" t="str">
        <f t="shared" si="48"/>
        <v>https://lazy-guy.github.io/reversi/index.html!</v>
      </c>
      <c r="D279" t="s">
        <v>197</v>
      </c>
      <c r="F279" t="str">
        <f t="shared" si="49"/>
        <v>http://www.quickhack.net/flipout/demo/!</v>
      </c>
      <c r="G279">
        <v>16</v>
      </c>
      <c r="H279">
        <v>48</v>
      </c>
      <c r="I279" cm="1">
        <f t="array" aca="1" ref="I279" ca="1">MAX(ROW($C$1:INDIRECT("$C"&amp;(ROW()-1)))*($C279=$C$1:INDIRECT("$C"&amp;(ROW()-1))),ROW($F$1:INDIRECT("$F"&amp;(ROW()-1)))*($C279=$F$1:INDIRECT("$F"&amp;(ROW()-1))))</f>
        <v>278</v>
      </c>
      <c r="J279" cm="1">
        <f t="array" aca="1" ref="J279" ca="1">MAX(ROW($C$1:INDIRECT("$C"&amp;(ROW()-1)))*($F279=$C$1:INDIRECT("$C"&amp;(ROW()-1))),ROW($F$1:INDIRECT("$F"&amp;(ROW()-1)))*($F279=$F$1:INDIRECT("$F"&amp;(ROW()-1))))</f>
        <v>271</v>
      </c>
      <c r="K279" s="2" cm="1">
        <f t="array" aca="1" ref="K279" ca="1">IF($I279&gt;0,IF(INDEX($C:$C,$I279)=$C279,INDEX($S:$S,$I279),INDEX($T:$T,$I279)),1000)</f>
        <v>893.2598984482313</v>
      </c>
      <c r="L279" s="2" cm="1">
        <f t="array" aca="1" ref="L279" ca="1">IF($J279&gt;0,IF(INDEX($C:$C,$J279)=$F279,INDEX($S:$S,$J279),INDEX($T:$T,$J279)),1000)</f>
        <v>978.18729551773583</v>
      </c>
      <c r="M279">
        <f t="shared" ca="1" si="38"/>
        <v>171.06050354801829</v>
      </c>
      <c r="N279">
        <f t="shared" ca="1" si="39"/>
        <v>278.91266720185411</v>
      </c>
      <c r="O279">
        <f t="shared" ca="1" si="40"/>
        <v>0.38015711750758152</v>
      </c>
      <c r="P279">
        <f t="shared" ca="1" si="41"/>
        <v>0.61984288249241848</v>
      </c>
      <c r="Q279">
        <f t="shared" si="42"/>
        <v>0</v>
      </c>
      <c r="R279">
        <f t="shared" si="43"/>
        <v>1</v>
      </c>
      <c r="S279" s="2">
        <f t="shared" ca="1" si="44"/>
        <v>881.09487068798865</v>
      </c>
      <c r="T279" s="2">
        <f t="shared" ca="1" si="45"/>
        <v>990.35232327797848</v>
      </c>
    </row>
    <row r="280" spans="1:82" x14ac:dyDescent="0.25">
      <c r="A280" t="s">
        <v>198</v>
      </c>
      <c r="C280" t="str">
        <f t="shared" si="48"/>
        <v>https://lazy-guy.github.io/reversi/index.html!</v>
      </c>
      <c r="D280" t="s">
        <v>105</v>
      </c>
      <c r="F280" t="str">
        <f t="shared" si="49"/>
        <v>https://kach92.github.io/Reversi/!</v>
      </c>
      <c r="G280">
        <v>13</v>
      </c>
      <c r="H280">
        <v>51</v>
      </c>
      <c r="I280" cm="1">
        <f t="array" aca="1" ref="I280" ca="1">MAX(ROW($C$1:INDIRECT("$C"&amp;(ROW()-1)))*($C280=$C$1:INDIRECT("$C"&amp;(ROW()-1))),ROW($F$1:INDIRECT("$F"&amp;(ROW()-1)))*($C280=$F$1:INDIRECT("$F"&amp;(ROW()-1))))</f>
        <v>279</v>
      </c>
      <c r="J280" cm="1">
        <f t="array" aca="1" ref="J280" ca="1">MAX(ROW($C$1:INDIRECT("$C"&amp;(ROW()-1)))*($F280=$C$1:INDIRECT("$C"&amp;(ROW()-1))),ROW($F$1:INDIRECT("$F"&amp;(ROW()-1)))*($F280=$F$1:INDIRECT("$F"&amp;(ROW()-1))))</f>
        <v>205</v>
      </c>
      <c r="K280" s="2" cm="1">
        <f t="array" aca="1" ref="K280" ca="1">IF($I280&gt;0,IF(INDEX($C:$C,$I280)=$C280,INDEX($S:$S,$I280),INDEX($T:$T,$I280)),1000)</f>
        <v>881.09487068798865</v>
      </c>
      <c r="L280" s="2" cm="1">
        <f t="array" aca="1" ref="L280" ca="1">IF($J280&gt;0,IF(INDEX($C:$C,$J280)=$F280,INDEX($S:$S,$J280),INDEX($T:$T,$J280)),1000)</f>
        <v>919.21075621629961</v>
      </c>
      <c r="M280">
        <f t="shared" ca="1" si="38"/>
        <v>159.4913656492644</v>
      </c>
      <c r="N280">
        <f t="shared" ca="1" si="39"/>
        <v>198.62178957096012</v>
      </c>
      <c r="O280">
        <f t="shared" ca="1" si="40"/>
        <v>0.44536583849086453</v>
      </c>
      <c r="P280">
        <f t="shared" ca="1" si="41"/>
        <v>0.55463416150913558</v>
      </c>
      <c r="Q280">
        <f t="shared" si="42"/>
        <v>0</v>
      </c>
      <c r="R280">
        <f t="shared" si="43"/>
        <v>1</v>
      </c>
      <c r="S280" s="2">
        <f t="shared" ca="1" si="44"/>
        <v>866.84316385628097</v>
      </c>
      <c r="T280" s="2">
        <f t="shared" ca="1" si="45"/>
        <v>933.46246304800729</v>
      </c>
    </row>
    <row r="281" spans="1:82" x14ac:dyDescent="0.25">
      <c r="A281" t="s">
        <v>126</v>
      </c>
      <c r="C281" t="str">
        <f t="shared" si="48"/>
        <v>http://www.js-games.de/ger/games/othello/lx/play!</v>
      </c>
      <c r="D281" t="s">
        <v>192</v>
      </c>
      <c r="F281" t="str">
        <f t="shared" si="49"/>
        <v>https://nowaai.github.io/wasm-othello/!</v>
      </c>
      <c r="G281">
        <v>21</v>
      </c>
      <c r="H281">
        <v>0</v>
      </c>
      <c r="I281" cm="1">
        <f t="array" aca="1" ref="I281" ca="1">MAX(ROW($C$1:INDIRECT("$C"&amp;(ROW()-1)))*($C281=$C$1:INDIRECT("$C"&amp;(ROW()-1))),ROW($F$1:INDIRECT("$F"&amp;(ROW()-1)))*($C281=$F$1:INDIRECT("$F"&amp;(ROW()-1))))</f>
        <v>191</v>
      </c>
      <c r="J281" cm="1">
        <f t="array" aca="1" ref="J281" ca="1">MAX(ROW($C$1:INDIRECT("$C"&amp;(ROW()-1)))*($F281=$C$1:INDIRECT("$C"&amp;(ROW()-1))),ROW($F$1:INDIRECT("$F"&amp;(ROW()-1)))*($F281=$F$1:INDIRECT("$F"&amp;(ROW()-1))))</f>
        <v>250</v>
      </c>
      <c r="K281" s="2" cm="1">
        <f t="array" aca="1" ref="K281" ca="1">IF($I281&gt;0,IF(INDEX($C:$C,$I281)=$C281,INDEX($S:$S,$I281),INDEX($T:$T,$I281)),1000)</f>
        <v>922.48868392229679</v>
      </c>
      <c r="L281" s="2" cm="1">
        <f t="array" aca="1" ref="L281" ca="1">IF($J281&gt;0,IF(INDEX($C:$C,$J281)=$F281,INDEX($S:$S,$J281),INDEX($T:$T,$J281)),1000)</f>
        <v>954.89873985211011</v>
      </c>
      <c r="M281">
        <f t="shared" ca="1" si="38"/>
        <v>202.40522051479084</v>
      </c>
      <c r="N281">
        <f t="shared" ca="1" si="39"/>
        <v>243.91968450814173</v>
      </c>
      <c r="O281">
        <f t="shared" ca="1" si="40"/>
        <v>0.45349300080933436</v>
      </c>
      <c r="P281">
        <f t="shared" ca="1" si="41"/>
        <v>0.54650699919066559</v>
      </c>
      <c r="Q281">
        <f t="shared" si="42"/>
        <v>1</v>
      </c>
      <c r="R281">
        <f t="shared" si="43"/>
        <v>0</v>
      </c>
      <c r="S281" s="2">
        <f t="shared" ca="1" si="44"/>
        <v>939.97690789639807</v>
      </c>
      <c r="T281" s="2">
        <f t="shared" ca="1" si="45"/>
        <v>937.41051587800882</v>
      </c>
    </row>
    <row r="282" spans="1:82" x14ac:dyDescent="0.25">
      <c r="A282" t="s">
        <v>126</v>
      </c>
      <c r="C282" t="str">
        <f t="shared" si="48"/>
        <v>http://www.js-games.de/ger/games/othello/lx/play!</v>
      </c>
      <c r="D282" t="s">
        <v>106</v>
      </c>
      <c r="F282" t="str">
        <f t="shared" si="49"/>
        <v>https://www.archimedes-lab.org/game_othello/othello.html!</v>
      </c>
      <c r="G282">
        <v>51</v>
      </c>
      <c r="H282">
        <v>13</v>
      </c>
      <c r="I282" cm="1">
        <f t="array" aca="1" ref="I282" ca="1">MAX(ROW($C$1:INDIRECT("$C"&amp;(ROW()-1)))*($C282=$C$1:INDIRECT("$C"&amp;(ROW()-1))),ROW($F$1:INDIRECT("$F"&amp;(ROW()-1)))*($C282=$F$1:INDIRECT("$F"&amp;(ROW()-1))))</f>
        <v>281</v>
      </c>
      <c r="J282" cm="1">
        <f t="array" aca="1" ref="J282" ca="1">MAX(ROW($C$1:INDIRECT("$C"&amp;(ROW()-1)))*($F282=$C$1:INDIRECT("$C"&amp;(ROW()-1))),ROW($F$1:INDIRECT("$F"&amp;(ROW()-1)))*($F282=$F$1:INDIRECT("$F"&amp;(ROW()-1))))</f>
        <v>149</v>
      </c>
      <c r="K282" s="2" cm="1">
        <f t="array" aca="1" ref="K282" ca="1">IF($I282&gt;0,IF(INDEX($C:$C,$I282)=$C282,INDEX($S:$S,$I282),INDEX($T:$T,$I282)),1000)</f>
        <v>939.97690789639807</v>
      </c>
      <c r="L282" s="2" cm="1">
        <f t="array" aca="1" ref="L282" ca="1">IF($J282&gt;0,IF(INDEX($C:$C,$J282)=$F282,INDEX($S:$S,$J282),INDEX($T:$T,$J282)),1000)</f>
        <v>950.59582787079</v>
      </c>
      <c r="M282">
        <f t="shared" ca="1" si="38"/>
        <v>223.84235677564988</v>
      </c>
      <c r="N282">
        <f t="shared" ca="1" si="39"/>
        <v>237.95211520094659</v>
      </c>
      <c r="O282">
        <f t="shared" ca="1" si="40"/>
        <v>0.4847229024148953</v>
      </c>
      <c r="P282">
        <f t="shared" ca="1" si="41"/>
        <v>0.51527709758510465</v>
      </c>
      <c r="Q282">
        <f t="shared" si="42"/>
        <v>1</v>
      </c>
      <c r="R282">
        <f t="shared" si="43"/>
        <v>0</v>
      </c>
      <c r="S282" s="2">
        <f t="shared" ca="1" si="44"/>
        <v>956.46577501912145</v>
      </c>
      <c r="T282" s="2">
        <f t="shared" ca="1" si="45"/>
        <v>934.10696074806663</v>
      </c>
    </row>
    <row r="283" spans="1:82" x14ac:dyDescent="0.25">
      <c r="A283" t="s">
        <v>126</v>
      </c>
      <c r="C283" t="str">
        <f t="shared" si="48"/>
        <v>http://www.js-games.de/ger/games/othello/lx/play!</v>
      </c>
      <c r="D283" t="s">
        <v>18</v>
      </c>
      <c r="F283" t="str">
        <f t="shared" si="49"/>
        <v>https://www.eothello.com/!</v>
      </c>
      <c r="G283">
        <v>51</v>
      </c>
      <c r="H283">
        <v>13</v>
      </c>
      <c r="I283" cm="1">
        <f t="array" aca="1" ref="I283" ca="1">MAX(ROW($C$1:INDIRECT("$C"&amp;(ROW()-1)))*($C283=$C$1:INDIRECT("$C"&amp;(ROW()-1))),ROW($F$1:INDIRECT("$F"&amp;(ROW()-1)))*($C283=$F$1:INDIRECT("$F"&amp;(ROW()-1))))</f>
        <v>282</v>
      </c>
      <c r="J283" cm="1">
        <f t="array" aca="1" ref="J283" ca="1">MAX(ROW($C$1:INDIRECT("$C"&amp;(ROW()-1)))*($F283=$C$1:INDIRECT("$C"&amp;(ROW()-1))),ROW($F$1:INDIRECT("$F"&amp;(ROW()-1)))*($F283=$F$1:INDIRECT("$F"&amp;(ROW()-1))))</f>
        <v>207</v>
      </c>
      <c r="K283" s="2" cm="1">
        <f t="array" aca="1" ref="K283" ca="1">IF($I283&gt;0,IF(INDEX($C:$C,$I283)=$C283,INDEX($S:$S,$I283),INDEX($T:$T,$I283)),1000)</f>
        <v>956.46577501912145</v>
      </c>
      <c r="L283" s="2" cm="1">
        <f t="array" aca="1" ref="L283" ca="1">IF($J283&gt;0,IF(INDEX($C:$C,$J283)=$F283,INDEX($S:$S,$J283),INDEX($T:$T,$J283)),1000)</f>
        <v>936.36217807678725</v>
      </c>
      <c r="M283">
        <f t="shared" ca="1" si="38"/>
        <v>246.12993530756108</v>
      </c>
      <c r="N283">
        <f t="shared" ca="1" si="39"/>
        <v>219.23275687504128</v>
      </c>
      <c r="O283">
        <f t="shared" ca="1" si="40"/>
        <v>0.52889915638313101</v>
      </c>
      <c r="P283">
        <f t="shared" ca="1" si="41"/>
        <v>0.47110084361686894</v>
      </c>
      <c r="Q283">
        <f t="shared" si="42"/>
        <v>1</v>
      </c>
      <c r="R283">
        <f t="shared" si="43"/>
        <v>0</v>
      </c>
      <c r="S283" s="2">
        <f t="shared" ca="1" si="44"/>
        <v>971.54100201486131</v>
      </c>
      <c r="T283" s="2">
        <f t="shared" ca="1" si="45"/>
        <v>921.28695108104739</v>
      </c>
    </row>
    <row r="284" spans="1:82" x14ac:dyDescent="0.25">
      <c r="A284" t="s">
        <v>126</v>
      </c>
      <c r="C284" t="str">
        <f t="shared" si="48"/>
        <v>http://www.js-games.de/ger/games/othello/lx/play!</v>
      </c>
      <c r="D284" t="s">
        <v>197</v>
      </c>
      <c r="F284" t="str">
        <f t="shared" si="49"/>
        <v>http://www.quickhack.net/flipout/demo/!</v>
      </c>
      <c r="G284">
        <v>16</v>
      </c>
      <c r="H284">
        <v>48</v>
      </c>
      <c r="I284" cm="1">
        <f t="array" aca="1" ref="I284" ca="1">MAX(ROW($C$1:INDIRECT("$C"&amp;(ROW()-1)))*($C284=$C$1:INDIRECT("$C"&amp;(ROW()-1))),ROW($F$1:INDIRECT("$F"&amp;(ROW()-1)))*($C284=$F$1:INDIRECT("$F"&amp;(ROW()-1))))</f>
        <v>283</v>
      </c>
      <c r="J284" cm="1">
        <f t="array" aca="1" ref="J284" ca="1">MAX(ROW($C$1:INDIRECT("$C"&amp;(ROW()-1)))*($F284=$C$1:INDIRECT("$C"&amp;(ROW()-1))),ROW($F$1:INDIRECT("$F"&amp;(ROW()-1)))*($F284=$F$1:INDIRECT("$F"&amp;(ROW()-1))))</f>
        <v>279</v>
      </c>
      <c r="K284" s="2" cm="1">
        <f t="array" aca="1" ref="K284" ca="1">IF($I284&gt;0,IF(INDEX($C:$C,$I284)=$C284,INDEX($S:$S,$I284),INDEX($T:$T,$I284)),1000)</f>
        <v>971.54100201486131</v>
      </c>
      <c r="L284" s="2" cm="1">
        <f t="array" aca="1" ref="L284" ca="1">IF($J284&gt;0,IF(INDEX($C:$C,$J284)=$F284,INDEX($S:$S,$J284),INDEX($T:$T,$J284)),1000)</f>
        <v>990.35232327797848</v>
      </c>
      <c r="M284">
        <f t="shared" ca="1" si="38"/>
        <v>268.44326046244686</v>
      </c>
      <c r="N284">
        <f t="shared" ca="1" si="39"/>
        <v>299.14435244344565</v>
      </c>
      <c r="O284">
        <f t="shared" ca="1" si="40"/>
        <v>0.47295475510483959</v>
      </c>
      <c r="P284">
        <f t="shared" ca="1" si="41"/>
        <v>0.52704524489516047</v>
      </c>
      <c r="Q284">
        <f t="shared" si="42"/>
        <v>0</v>
      </c>
      <c r="R284">
        <f t="shared" si="43"/>
        <v>1</v>
      </c>
      <c r="S284" s="2">
        <f t="shared" ca="1" si="44"/>
        <v>956.40644985150641</v>
      </c>
      <c r="T284" s="2">
        <f t="shared" ca="1" si="45"/>
        <v>1005.4868754413334</v>
      </c>
    </row>
    <row r="285" spans="1:82" x14ac:dyDescent="0.25">
      <c r="A285" t="s">
        <v>198</v>
      </c>
      <c r="C285" t="str">
        <f t="shared" si="48"/>
        <v>https://lazy-guy.github.io/reversi/index.html!</v>
      </c>
      <c r="D285" t="s">
        <v>192</v>
      </c>
      <c r="F285" t="str">
        <f t="shared" si="49"/>
        <v>https://nowaai.github.io/wasm-othello/!</v>
      </c>
      <c r="G285">
        <v>40</v>
      </c>
      <c r="H285">
        <v>24</v>
      </c>
      <c r="I285" cm="1">
        <f t="array" aca="1" ref="I285" ca="1">MAX(ROW($C$1:INDIRECT("$C"&amp;(ROW()-1)))*($C285=$C$1:INDIRECT("$C"&amp;(ROW()-1))),ROW($F$1:INDIRECT("$F"&amp;(ROW()-1)))*($C285=$F$1:INDIRECT("$F"&amp;(ROW()-1))))</f>
        <v>280</v>
      </c>
      <c r="J285" cm="1">
        <f t="array" aca="1" ref="J285" ca="1">MAX(ROW($C$1:INDIRECT("$C"&amp;(ROW()-1)))*($F285=$C$1:INDIRECT("$C"&amp;(ROW()-1))),ROW($F$1:INDIRECT("$F"&amp;(ROW()-1)))*($F285=$F$1:INDIRECT("$F"&amp;(ROW()-1))))</f>
        <v>281</v>
      </c>
      <c r="K285" s="2" cm="1">
        <f t="array" aca="1" ref="K285" ca="1">IF($I285&gt;0,IF(INDEX($C:$C,$I285)=$C285,INDEX($S:$S,$I285),INDEX($T:$T,$I285)),1000)</f>
        <v>866.84316385628097</v>
      </c>
      <c r="L285" s="2" cm="1">
        <f t="array" aca="1" ref="L285" ca="1">IF($J285&gt;0,IF(INDEX($C:$C,$J285)=$F285,INDEX($S:$S,$J285),INDEX($T:$T,$J285)),1000)</f>
        <v>937.41051587800882</v>
      </c>
      <c r="M285">
        <f t="shared" ca="1" si="38"/>
        <v>146.92913087640352</v>
      </c>
      <c r="N285">
        <f t="shared" ca="1" si="39"/>
        <v>220.55976465728179</v>
      </c>
      <c r="O285">
        <f t="shared" ca="1" si="40"/>
        <v>0.3998192398794142</v>
      </c>
      <c r="P285">
        <f t="shared" ca="1" si="41"/>
        <v>0.60018076012058574</v>
      </c>
      <c r="Q285">
        <f t="shared" si="42"/>
        <v>1</v>
      </c>
      <c r="R285">
        <f t="shared" si="43"/>
        <v>0</v>
      </c>
      <c r="S285" s="2">
        <f t="shared" ca="1" si="44"/>
        <v>886.04894818013975</v>
      </c>
      <c r="T285" s="2">
        <f t="shared" ca="1" si="45"/>
        <v>918.20473155415004</v>
      </c>
    </row>
    <row r="286" spans="1:82" x14ac:dyDescent="0.25">
      <c r="A286" t="s">
        <v>198</v>
      </c>
      <c r="C286" t="str">
        <f t="shared" si="48"/>
        <v>https://lazy-guy.github.io/reversi/index.html!</v>
      </c>
      <c r="D286" t="s">
        <v>106</v>
      </c>
      <c r="E286" s="1" t="s">
        <v>88</v>
      </c>
      <c r="F286" t="str">
        <f t="shared" si="49"/>
        <v>https://www.archimedes-lab.org/game_othello/othello.html!</v>
      </c>
      <c r="G286">
        <v>28</v>
      </c>
      <c r="H286">
        <v>36</v>
      </c>
      <c r="I286" cm="1">
        <f t="array" aca="1" ref="I286" ca="1">MAX(ROW($C$1:INDIRECT("$C"&amp;(ROW()-1)))*($C286=$C$1:INDIRECT("$C"&amp;(ROW()-1))),ROW($F$1:INDIRECT("$F"&amp;(ROW()-1)))*($C286=$F$1:INDIRECT("$F"&amp;(ROW()-1))))</f>
        <v>285</v>
      </c>
      <c r="J286" cm="1">
        <f t="array" aca="1" ref="J286" ca="1">MAX(ROW($C$1:INDIRECT("$C"&amp;(ROW()-1)))*($F286=$C$1:INDIRECT("$C"&amp;(ROW()-1))),ROW($F$1:INDIRECT("$F"&amp;(ROW()-1)))*($F286=$F$1:INDIRECT("$F"&amp;(ROW()-1))))</f>
        <v>282</v>
      </c>
      <c r="K286" s="2" cm="1">
        <f t="array" aca="1" ref="K286" ca="1">IF($I286&gt;0,IF(INDEX($C:$C,$I286)=$C286,INDEX($S:$S,$I286),INDEX($T:$T,$I286)),1000)</f>
        <v>886.04894818013975</v>
      </c>
      <c r="L286" s="2" cm="1">
        <f t="array" aca="1" ref="L286" ca="1">IF($J286&gt;0,IF(INDEX($C:$C,$J286)=$F286,INDEX($S:$S,$J286),INDEX($T:$T,$J286)),1000)</f>
        <v>934.10696074806663</v>
      </c>
      <c r="M286">
        <f t="shared" ca="1" si="38"/>
        <v>164.10521046457751</v>
      </c>
      <c r="N286">
        <f t="shared" ca="1" si="39"/>
        <v>216.40505532077196</v>
      </c>
      <c r="O286">
        <f t="shared" ca="1" si="40"/>
        <v>0.43127669663753904</v>
      </c>
      <c r="P286">
        <f t="shared" ca="1" si="41"/>
        <v>0.56872330336246102</v>
      </c>
      <c r="Q286">
        <f t="shared" si="42"/>
        <v>0</v>
      </c>
      <c r="R286">
        <f t="shared" si="43"/>
        <v>1</v>
      </c>
      <c r="S286" s="2">
        <f t="shared" ca="1" si="44"/>
        <v>872.24809388773849</v>
      </c>
      <c r="T286" s="2">
        <f t="shared" ca="1" si="45"/>
        <v>947.90781504046788</v>
      </c>
    </row>
    <row r="287" spans="1:82" x14ac:dyDescent="0.25">
      <c r="A287" t="s">
        <v>198</v>
      </c>
      <c r="C287" t="str">
        <f t="shared" si="48"/>
        <v>https://lazy-guy.github.io/reversi/index.html!</v>
      </c>
      <c r="D287" t="s">
        <v>18</v>
      </c>
      <c r="E287" s="1" t="s">
        <v>88</v>
      </c>
      <c r="F287" t="str">
        <f t="shared" si="49"/>
        <v>https://www.eothello.com/!</v>
      </c>
      <c r="G287">
        <v>42</v>
      </c>
      <c r="H287">
        <v>22</v>
      </c>
      <c r="I287" cm="1">
        <f t="array" aca="1" ref="I287" ca="1">MAX(ROW($C$1:INDIRECT("$C"&amp;(ROW()-1)))*($C287=$C$1:INDIRECT("$C"&amp;(ROW()-1))),ROW($F$1:INDIRECT("$F"&amp;(ROW()-1)))*($C287=$F$1:INDIRECT("$F"&amp;(ROW()-1))))</f>
        <v>286</v>
      </c>
      <c r="J287" cm="1">
        <f t="array" aca="1" ref="J287" ca="1">MAX(ROW($C$1:INDIRECT("$C"&amp;(ROW()-1)))*($F287=$C$1:INDIRECT("$C"&amp;(ROW()-1))),ROW($F$1:INDIRECT("$F"&amp;(ROW()-1)))*($F287=$F$1:INDIRECT("$F"&amp;(ROW()-1))))</f>
        <v>283</v>
      </c>
      <c r="K287" s="2" cm="1">
        <f t="array" aca="1" ref="K287" ca="1">IF($I287&gt;0,IF(INDEX($C:$C,$I287)=$C287,INDEX($S:$S,$I287),INDEX($T:$T,$I287)),1000)</f>
        <v>872.24809388773849</v>
      </c>
      <c r="L287" s="2" cm="1">
        <f t="array" aca="1" ref="L287" ca="1">IF($J287&gt;0,IF(INDEX($C:$C,$J287)=$F287,INDEX($S:$S,$J287),INDEX($T:$T,$J287)),1000)</f>
        <v>921.28695108104739</v>
      </c>
      <c r="M287">
        <f t="shared" ca="1" si="38"/>
        <v>151.57243749291482</v>
      </c>
      <c r="N287">
        <f t="shared" ca="1" si="39"/>
        <v>201.00986768673499</v>
      </c>
      <c r="O287">
        <f t="shared" ca="1" si="40"/>
        <v>0.42989235496570011</v>
      </c>
      <c r="P287">
        <f t="shared" ca="1" si="41"/>
        <v>0.57010764503429989</v>
      </c>
      <c r="Q287">
        <f t="shared" si="42"/>
        <v>1</v>
      </c>
      <c r="R287">
        <f t="shared" si="43"/>
        <v>0</v>
      </c>
      <c r="S287" s="2">
        <f t="shared" ca="1" si="44"/>
        <v>890.49153852883614</v>
      </c>
      <c r="T287" s="2">
        <f t="shared" ca="1" si="45"/>
        <v>903.04350643994985</v>
      </c>
    </row>
    <row r="288" spans="1:82" x14ac:dyDescent="0.25">
      <c r="A288" t="s">
        <v>104</v>
      </c>
      <c r="C288" t="str">
        <f t="shared" si="48"/>
        <v>https://codepen.io/coder728391/pen/mMZOxB!</v>
      </c>
      <c r="D288" t="s">
        <v>18</v>
      </c>
      <c r="E288" s="1" t="s">
        <v>88</v>
      </c>
      <c r="F288" t="str">
        <f t="shared" si="49"/>
        <v>https://www.eothello.com/!</v>
      </c>
      <c r="G288">
        <v>52</v>
      </c>
      <c r="H288">
        <v>12</v>
      </c>
      <c r="I288" cm="1">
        <f t="array" aca="1" ref="I288" ca="1">MAX(ROW($C$1:INDIRECT("$C"&amp;(ROW()-1)))*($C288=$C$1:INDIRECT("$C"&amp;(ROW()-1))),ROW($F$1:INDIRECT("$F"&amp;(ROW()-1)))*($C288=$F$1:INDIRECT("$F"&amp;(ROW()-1))))</f>
        <v>58</v>
      </c>
      <c r="J288" cm="1">
        <f t="array" aca="1" ref="J288" ca="1">MAX(ROW($C$1:INDIRECT("$C"&amp;(ROW()-1)))*($F288=$C$1:INDIRECT("$C"&amp;(ROW()-1))),ROW($F$1:INDIRECT("$F"&amp;(ROW()-1)))*($F288=$F$1:INDIRECT("$F"&amp;(ROW()-1))))</f>
        <v>287</v>
      </c>
      <c r="K288" s="2" cm="1">
        <f t="array" aca="1" ref="K288" ca="1">IF($I288&gt;0,IF(INDEX($C:$C,$I288)=$C288,INDEX($S:$S,$I288),INDEX($T:$T,$I288)),1000)</f>
        <v>916.95279204976487</v>
      </c>
      <c r="L288" s="2" cm="1">
        <f t="array" aca="1" ref="L288" ca="1">IF($J288&gt;0,IF(INDEX($C:$C,$J288)=$F288,INDEX($S:$S,$J288),INDEX($T:$T,$J288)),1000)</f>
        <v>903.04350643994985</v>
      </c>
      <c r="M288">
        <f t="shared" ca="1" si="38"/>
        <v>196.05683170561943</v>
      </c>
      <c r="N288">
        <f t="shared" ca="1" si="39"/>
        <v>180.97090828385836</v>
      </c>
      <c r="O288">
        <f t="shared" ca="1" si="40"/>
        <v>0.52000638390981802</v>
      </c>
      <c r="P288">
        <f t="shared" ca="1" si="41"/>
        <v>0.47999361609018198</v>
      </c>
      <c r="Q288">
        <f t="shared" si="42"/>
        <v>1</v>
      </c>
      <c r="R288">
        <f t="shared" si="43"/>
        <v>0</v>
      </c>
      <c r="S288" s="2">
        <f t="shared" ca="1" si="44"/>
        <v>932.31258776465074</v>
      </c>
      <c r="T288" s="2">
        <f t="shared" ca="1" si="45"/>
        <v>887.68371072506397</v>
      </c>
    </row>
    <row r="289" spans="1:81" x14ac:dyDescent="0.25">
      <c r="A289" t="s">
        <v>104</v>
      </c>
      <c r="C289" t="str">
        <f t="shared" si="48"/>
        <v>https://codepen.io/coder728391/pen/mMZOxB!</v>
      </c>
      <c r="D289" t="s">
        <v>113</v>
      </c>
      <c r="E289" t="s">
        <v>114</v>
      </c>
      <c r="F289" t="str">
        <f t="shared" si="49"/>
        <v>https://www.onlinespiele-sammlung.de/othello/othello-reversi-games/jean-christophe/!Expert</v>
      </c>
      <c r="G289">
        <v>13</v>
      </c>
      <c r="H289">
        <v>51</v>
      </c>
      <c r="I289" cm="1">
        <f t="array" aca="1" ref="I289" ca="1">MAX(ROW($C$1:INDIRECT("$C"&amp;(ROW()-1)))*($C289=$C$1:INDIRECT("$C"&amp;(ROW()-1))),ROW($F$1:INDIRECT("$F"&amp;(ROW()-1)))*($C289=$F$1:INDIRECT("$F"&amp;(ROW()-1))))</f>
        <v>288</v>
      </c>
      <c r="J289" cm="1">
        <f t="array" aca="1" ref="J289" ca="1">MAX(ROW($C$1:INDIRECT("$C"&amp;(ROW()-1)))*($F289=$C$1:INDIRECT("$C"&amp;(ROW()-1))),ROW($F$1:INDIRECT("$F"&amp;(ROW()-1)))*($F289=$F$1:INDIRECT("$F"&amp;(ROW()-1))))</f>
        <v>203</v>
      </c>
      <c r="K289" s="2" cm="1">
        <f t="array" aca="1" ref="K289" ca="1">IF($I289&gt;0,IF(INDEX($C:$C,$I289)=$C289,INDEX($S:$S,$I289),INDEX($T:$T,$I289)),1000)</f>
        <v>932.31258776465074</v>
      </c>
      <c r="L289" s="2" cm="1">
        <f t="array" aca="1" ref="L289" ca="1">IF($J289&gt;0,IF(INDEX($C:$C,$J289)=$F289,INDEX($S:$S,$J289),INDEX($T:$T,$J289)),1000)</f>
        <v>1006.4747099533788</v>
      </c>
      <c r="M289">
        <f t="shared" ca="1" si="38"/>
        <v>214.18126013628645</v>
      </c>
      <c r="N289">
        <f t="shared" ca="1" si="39"/>
        <v>328.23642578175503</v>
      </c>
      <c r="O289">
        <f t="shared" ca="1" si="40"/>
        <v>0.39486407928197409</v>
      </c>
      <c r="P289">
        <f t="shared" ca="1" si="41"/>
        <v>0.60513592071802591</v>
      </c>
      <c r="Q289">
        <f t="shared" si="42"/>
        <v>0</v>
      </c>
      <c r="R289">
        <f t="shared" si="43"/>
        <v>1</v>
      </c>
      <c r="S289" s="2">
        <f t="shared" ca="1" si="44"/>
        <v>919.6769372276276</v>
      </c>
      <c r="T289" s="2">
        <f t="shared" ca="1" si="45"/>
        <v>1019.1103604904019</v>
      </c>
    </row>
    <row r="290" spans="1:81" x14ac:dyDescent="0.25">
      <c r="A290" t="s">
        <v>104</v>
      </c>
      <c r="C290" t="str">
        <f t="shared" si="48"/>
        <v>https://codepen.io/coder728391/pen/mMZOxB!</v>
      </c>
      <c r="D290" t="s">
        <v>197</v>
      </c>
      <c r="F290" t="str">
        <f t="shared" si="49"/>
        <v>http://www.quickhack.net/flipout/demo/!</v>
      </c>
      <c r="G290">
        <v>7</v>
      </c>
      <c r="H290">
        <v>57</v>
      </c>
      <c r="I290" cm="1">
        <f t="array" aca="1" ref="I290" ca="1">MAX(ROW($C$1:INDIRECT("$C"&amp;(ROW()-1)))*($C290=$C$1:INDIRECT("$C"&amp;(ROW()-1))),ROW($F$1:INDIRECT("$F"&amp;(ROW()-1)))*($C290=$F$1:INDIRECT("$F"&amp;(ROW()-1))))</f>
        <v>289</v>
      </c>
      <c r="J290" cm="1">
        <f t="array" aca="1" ref="J290" ca="1">MAX(ROW($C$1:INDIRECT("$C"&amp;(ROW()-1)))*($F290=$C$1:INDIRECT("$C"&amp;(ROW()-1))),ROW($F$1:INDIRECT("$F"&amp;(ROW()-1)))*($F290=$F$1:INDIRECT("$F"&amp;(ROW()-1))))</f>
        <v>284</v>
      </c>
      <c r="K290" s="2" cm="1">
        <f t="array" aca="1" ref="K290" ca="1">IF($I290&gt;0,IF(INDEX($C:$C,$I290)=$C290,INDEX($S:$S,$I290),INDEX($T:$T,$I290)),1000)</f>
        <v>919.6769372276276</v>
      </c>
      <c r="L290" s="2" cm="1">
        <f t="array" aca="1" ref="L290" ca="1">IF($J290&gt;0,IF(INDEX($C:$C,$J290)=$F290,INDEX($S:$S,$J290),INDEX($T:$T,$J290)),1000)</f>
        <v>1005.4868754413334</v>
      </c>
      <c r="M290">
        <f t="shared" ca="1" si="38"/>
        <v>199.15551761664918</v>
      </c>
      <c r="N290">
        <f t="shared" ca="1" si="39"/>
        <v>326.37522828687435</v>
      </c>
      <c r="O290">
        <f t="shared" ca="1" si="40"/>
        <v>0.37896073477917874</v>
      </c>
      <c r="P290">
        <f t="shared" ca="1" si="41"/>
        <v>0.6210392652208212</v>
      </c>
      <c r="Q290">
        <f t="shared" si="42"/>
        <v>0</v>
      </c>
      <c r="R290">
        <f t="shared" si="43"/>
        <v>1</v>
      </c>
      <c r="S290" s="2">
        <f t="shared" ca="1" si="44"/>
        <v>907.55019371469393</v>
      </c>
      <c r="T290" s="2">
        <f t="shared" ca="1" si="45"/>
        <v>1017.6136189542671</v>
      </c>
    </row>
    <row r="291" spans="1:81" x14ac:dyDescent="0.25">
      <c r="A291" t="s">
        <v>104</v>
      </c>
      <c r="C291" t="str">
        <f t="shared" si="48"/>
        <v>https://codepen.io/coder728391/pen/mMZOxB!</v>
      </c>
      <c r="D291" t="s">
        <v>121</v>
      </c>
      <c r="F291" t="str">
        <f t="shared" si="49"/>
        <v>https://www.mah-jongg.ch/reversi/reversi.html!</v>
      </c>
      <c r="G291">
        <v>24</v>
      </c>
      <c r="H291">
        <v>40</v>
      </c>
      <c r="I291" cm="1">
        <f t="array" aca="1" ref="I291" ca="1">MAX(ROW($C$1:INDIRECT("$C"&amp;(ROW()-1)))*($C291=$C$1:INDIRECT("$C"&amp;(ROW()-1))),ROW($F$1:INDIRECT("$F"&amp;(ROW()-1)))*($C291=$F$1:INDIRECT("$F"&amp;(ROW()-1))))</f>
        <v>290</v>
      </c>
      <c r="J291" cm="1">
        <f t="array" aca="1" ref="J291" ca="1">MAX(ROW($C$1:INDIRECT("$C"&amp;(ROW()-1)))*($F291=$C$1:INDIRECT("$C"&amp;(ROW()-1))),ROW($F$1:INDIRECT("$F"&amp;(ROW()-1)))*($F291=$F$1:INDIRECT("$F"&amp;(ROW()-1))))</f>
        <v>199</v>
      </c>
      <c r="K291" s="2" cm="1">
        <f t="array" aca="1" ref="K291" ca="1">IF($I291&gt;0,IF(INDEX($C:$C,$I291)=$C291,INDEX($S:$S,$I291),INDEX($T:$T,$I291)),1000)</f>
        <v>907.55019371469393</v>
      </c>
      <c r="L291" s="2" cm="1">
        <f t="array" aca="1" ref="L291" ca="1">IF($J291&gt;0,IF(INDEX($C:$C,$J291)=$F291,INDEX($S:$S,$J291),INDEX($T:$T,$J291)),1000)</f>
        <v>950.67880712817043</v>
      </c>
      <c r="M291">
        <f t="shared" ca="1" si="38"/>
        <v>185.72718839950093</v>
      </c>
      <c r="N291">
        <f t="shared" ca="1" si="39"/>
        <v>238.06580422518181</v>
      </c>
      <c r="O291">
        <f t="shared" ca="1" si="40"/>
        <v>0.43824978617327837</v>
      </c>
      <c r="P291">
        <f t="shared" ca="1" si="41"/>
        <v>0.56175021382672174</v>
      </c>
      <c r="Q291">
        <f t="shared" si="42"/>
        <v>0</v>
      </c>
      <c r="R291">
        <f t="shared" si="43"/>
        <v>1</v>
      </c>
      <c r="S291" s="2">
        <f t="shared" ca="1" si="44"/>
        <v>893.52620055714897</v>
      </c>
      <c r="T291" s="2">
        <f t="shared" ca="1" si="45"/>
        <v>964.70280028571528</v>
      </c>
    </row>
    <row r="292" spans="1:81" x14ac:dyDescent="0.25">
      <c r="A292" t="s">
        <v>104</v>
      </c>
      <c r="C292" t="str">
        <f t="shared" si="48"/>
        <v>https://codepen.io/coder728391/pen/mMZOxB!</v>
      </c>
      <c r="D292" t="s">
        <v>127</v>
      </c>
      <c r="F292" t="str">
        <f t="shared" si="49"/>
        <v>https://www.onlinespiele-sammlung.de/othello/othello-like-game.php!</v>
      </c>
      <c r="G292">
        <v>27</v>
      </c>
      <c r="H292">
        <v>37</v>
      </c>
      <c r="I292" cm="1">
        <f t="array" aca="1" ref="I292" ca="1">MAX(ROW($C$1:INDIRECT("$C"&amp;(ROW()-1)))*($C292=$C$1:INDIRECT("$C"&amp;(ROW()-1))),ROW($F$1:INDIRECT("$F"&amp;(ROW()-1)))*($C292=$F$1:INDIRECT("$F"&amp;(ROW()-1))))</f>
        <v>291</v>
      </c>
      <c r="J292" cm="1">
        <f t="array" aca="1" ref="J292" ca="1">MAX(ROW($C$1:INDIRECT("$C"&amp;(ROW()-1)))*($F292=$C$1:INDIRECT("$C"&amp;(ROW()-1))),ROW($F$1:INDIRECT("$F"&amp;(ROW()-1)))*($F292=$F$1:INDIRECT("$F"&amp;(ROW()-1))))</f>
        <v>201</v>
      </c>
      <c r="K292" s="2" cm="1">
        <f t="array" aca="1" ref="K292" ca="1">IF($I292&gt;0,IF(INDEX($C:$C,$I292)=$C292,INDEX($S:$S,$I292),INDEX($T:$T,$I292)),1000)</f>
        <v>893.52620055714897</v>
      </c>
      <c r="L292" s="2" cm="1">
        <f t="array" aca="1" ref="L292" ca="1">IF($J292&gt;0,IF(INDEX($C:$C,$J292)=$F292,INDEX($S:$S,$J292),INDEX($T:$T,$J292)),1000)</f>
        <v>945.390419222584</v>
      </c>
      <c r="M292">
        <f t="shared" ca="1" si="38"/>
        <v>171.32293323921553</v>
      </c>
      <c r="N292">
        <f t="shared" ca="1" si="39"/>
        <v>230.92770955697424</v>
      </c>
      <c r="O292">
        <f t="shared" ca="1" si="40"/>
        <v>0.42591089985161446</v>
      </c>
      <c r="P292">
        <f t="shared" ca="1" si="41"/>
        <v>0.57408910014838554</v>
      </c>
      <c r="Q292">
        <f t="shared" si="42"/>
        <v>0</v>
      </c>
      <c r="R292">
        <f t="shared" si="43"/>
        <v>1</v>
      </c>
      <c r="S292" s="2">
        <f t="shared" ca="1" si="44"/>
        <v>879.89705176189727</v>
      </c>
      <c r="T292" s="2">
        <f t="shared" ca="1" si="45"/>
        <v>959.0195680178357</v>
      </c>
      <c r="V292" t="s">
        <v>93</v>
      </c>
      <c r="W292" t="s">
        <v>144</v>
      </c>
      <c r="X292" t="s">
        <v>92</v>
      </c>
      <c r="Y292" t="s">
        <v>136</v>
      </c>
      <c r="Z292" t="s">
        <v>177</v>
      </c>
      <c r="AA292" t="s">
        <v>169</v>
      </c>
      <c r="AB292" t="s">
        <v>135</v>
      </c>
      <c r="AC292" t="s">
        <v>133</v>
      </c>
      <c r="AD292" t="s">
        <v>164</v>
      </c>
      <c r="AE292" t="s">
        <v>134</v>
      </c>
      <c r="AF292" t="s">
        <v>152</v>
      </c>
      <c r="AG292" t="s">
        <v>140</v>
      </c>
      <c r="AH292" t="s">
        <v>179</v>
      </c>
      <c r="AI292" t="s">
        <v>154</v>
      </c>
      <c r="AJ292" t="s">
        <v>137</v>
      </c>
      <c r="AK292" t="s">
        <v>86</v>
      </c>
      <c r="AL292" t="s">
        <v>145</v>
      </c>
      <c r="AM292" t="s">
        <v>162</v>
      </c>
      <c r="AN292" t="s">
        <v>151</v>
      </c>
      <c r="AO292" t="s">
        <v>148</v>
      </c>
      <c r="AP292" t="s">
        <v>163</v>
      </c>
      <c r="AQ292" t="s">
        <v>143</v>
      </c>
      <c r="AR292" t="s">
        <v>159</v>
      </c>
      <c r="AS292" t="s">
        <v>138</v>
      </c>
      <c r="AT292" t="s">
        <v>146</v>
      </c>
      <c r="AU292" t="s">
        <v>149</v>
      </c>
      <c r="AV292" t="s">
        <v>171</v>
      </c>
      <c r="AW292" t="s">
        <v>157</v>
      </c>
      <c r="AX292" t="s">
        <v>178</v>
      </c>
      <c r="AY292" t="s">
        <v>158</v>
      </c>
      <c r="AZ292" t="s">
        <v>150</v>
      </c>
      <c r="BA292" t="s">
        <v>19</v>
      </c>
      <c r="BB292" t="s">
        <v>147</v>
      </c>
      <c r="BC292" t="s">
        <v>175</v>
      </c>
      <c r="BD292" t="s">
        <v>139</v>
      </c>
      <c r="BE292" t="s">
        <v>141</v>
      </c>
      <c r="BF292" t="s">
        <v>142</v>
      </c>
      <c r="BG292" t="s">
        <v>165</v>
      </c>
      <c r="BH292" t="s">
        <v>155</v>
      </c>
      <c r="BI292" t="s">
        <v>173</v>
      </c>
      <c r="BJ292" t="s">
        <v>174</v>
      </c>
      <c r="BK292" t="s">
        <v>172</v>
      </c>
      <c r="BL292" t="s">
        <v>168</v>
      </c>
      <c r="BM292" t="s">
        <v>156</v>
      </c>
      <c r="BN292" t="s">
        <v>183</v>
      </c>
      <c r="BO292" t="s">
        <v>176</v>
      </c>
      <c r="BP292" t="s">
        <v>186</v>
      </c>
      <c r="BQ292" t="s">
        <v>188</v>
      </c>
      <c r="BR292" t="s">
        <v>153</v>
      </c>
      <c r="BS292" t="s">
        <v>180</v>
      </c>
      <c r="BT292" t="s">
        <v>181</v>
      </c>
      <c r="BU292" t="s">
        <v>187</v>
      </c>
      <c r="BV292" t="s">
        <v>167</v>
      </c>
      <c r="BW292" t="s">
        <v>170</v>
      </c>
      <c r="BX292" t="s">
        <v>166</v>
      </c>
      <c r="BY292" t="s">
        <v>160</v>
      </c>
      <c r="BZ292" t="s">
        <v>161</v>
      </c>
      <c r="CA292" t="s">
        <v>185</v>
      </c>
      <c r="CB292" t="s">
        <v>184</v>
      </c>
      <c r="CC292" t="s">
        <v>182</v>
      </c>
    </row>
    <row r="293" spans="1:81" x14ac:dyDescent="0.25">
      <c r="A293" t="s">
        <v>104</v>
      </c>
      <c r="C293" t="str">
        <f t="shared" si="48"/>
        <v>https://codepen.io/coder728391/pen/mMZOxB!</v>
      </c>
      <c r="D293" t="s">
        <v>105</v>
      </c>
      <c r="E293" s="1" t="s">
        <v>88</v>
      </c>
      <c r="F293" t="str">
        <f t="shared" si="49"/>
        <v>https://kach92.github.io/Reversi/!</v>
      </c>
      <c r="G293">
        <v>41</v>
      </c>
      <c r="H293">
        <v>23</v>
      </c>
      <c r="I293" cm="1">
        <f t="array" aca="1" ref="I293" ca="1">MAX(ROW($C$1:INDIRECT("$C"&amp;(ROW()-1)))*($C293=$C$1:INDIRECT("$C"&amp;(ROW()-1))),ROW($F$1:INDIRECT("$F"&amp;(ROW()-1)))*($C293=$F$1:INDIRECT("$F"&amp;(ROW()-1))))</f>
        <v>292</v>
      </c>
      <c r="J293" cm="1">
        <f t="array" aca="1" ref="J293" ca="1">MAX(ROW($C$1:INDIRECT("$C"&amp;(ROW()-1)))*($F293=$C$1:INDIRECT("$C"&amp;(ROW()-1))),ROW($F$1:INDIRECT("$F"&amp;(ROW()-1)))*($F293=$F$1:INDIRECT("$F"&amp;(ROW()-1))))</f>
        <v>280</v>
      </c>
      <c r="K293" s="2" cm="1">
        <f t="array" aca="1" ref="K293" ca="1">IF($I293&gt;0,IF(INDEX($C:$C,$I293)=$C293,INDEX($S:$S,$I293),INDEX($T:$T,$I293)),1000)</f>
        <v>879.89705176189727</v>
      </c>
      <c r="L293" s="2" cm="1">
        <f t="array" aca="1" ref="L293" ca="1">IF($J293&gt;0,IF(INDEX($C:$C,$J293)=$F293,INDEX($S:$S,$J293),INDEX($T:$T,$J293)),1000)</f>
        <v>933.46246304800729</v>
      </c>
      <c r="M293">
        <f t="shared" ca="1" si="38"/>
        <v>158.39542349578659</v>
      </c>
      <c r="N293">
        <f t="shared" ca="1" si="39"/>
        <v>215.60367421638895</v>
      </c>
      <c r="O293">
        <f t="shared" ca="1" si="40"/>
        <v>0.42351819687459646</v>
      </c>
      <c r="P293">
        <f t="shared" ca="1" si="41"/>
        <v>0.57648180312540365</v>
      </c>
      <c r="Q293">
        <f t="shared" si="42"/>
        <v>1</v>
      </c>
      <c r="R293">
        <f t="shared" si="43"/>
        <v>0</v>
      </c>
      <c r="S293" s="2">
        <f t="shared" ca="1" si="44"/>
        <v>898.34446946191019</v>
      </c>
      <c r="T293" s="2">
        <f t="shared" ca="1" si="45"/>
        <v>915.01504534799437</v>
      </c>
    </row>
    <row r="294" spans="1:81" x14ac:dyDescent="0.25">
      <c r="A294" t="s">
        <v>104</v>
      </c>
      <c r="C294" t="str">
        <f t="shared" si="48"/>
        <v>https://codepen.io/coder728391/pen/mMZOxB!</v>
      </c>
      <c r="D294" t="s">
        <v>119</v>
      </c>
      <c r="F294" t="str">
        <f t="shared" si="49"/>
        <v>https://www.onlinespiele-sammlung.de/othello/othello-reversi-games/scriptionario/!</v>
      </c>
      <c r="G294">
        <v>0</v>
      </c>
      <c r="H294">
        <v>46</v>
      </c>
      <c r="I294" cm="1">
        <f t="array" aca="1" ref="I294" ca="1">MAX(ROW($C$1:INDIRECT("$C"&amp;(ROW()-1)))*($C294=$C$1:INDIRECT("$C"&amp;(ROW()-1))),ROW($F$1:INDIRECT("$F"&amp;(ROW()-1)))*($C294=$F$1:INDIRECT("$F"&amp;(ROW()-1))))</f>
        <v>293</v>
      </c>
      <c r="J294" cm="1">
        <f t="array" aca="1" ref="J294" ca="1">MAX(ROW($C$1:INDIRECT("$C"&amp;(ROW()-1)))*($F294=$C$1:INDIRECT("$C"&amp;(ROW()-1))),ROW($F$1:INDIRECT("$F"&amp;(ROW()-1)))*($F294=$F$1:INDIRECT("$F"&amp;(ROW()-1))))</f>
        <v>209</v>
      </c>
      <c r="K294" s="2" cm="1">
        <f t="array" aca="1" ref="K294" ca="1">IF($I294&gt;0,IF(INDEX($C:$C,$I294)=$C294,INDEX($S:$S,$I294),INDEX($T:$T,$I294)),1000)</f>
        <v>898.34446946191019</v>
      </c>
      <c r="L294" s="2" cm="1">
        <f t="array" aca="1" ref="L294" ca="1">IF($J294&gt;0,IF(INDEX($C:$C,$J294)=$F294,INDEX($S:$S,$J294),INDEX($T:$T,$J294)),1000)</f>
        <v>904.45341141015899</v>
      </c>
      <c r="M294">
        <f t="shared" ca="1" si="38"/>
        <v>176.14129040888301</v>
      </c>
      <c r="N294">
        <f t="shared" ca="1" si="39"/>
        <v>182.44565649541428</v>
      </c>
      <c r="O294">
        <f t="shared" ca="1" si="40"/>
        <v>0.49120943171390197</v>
      </c>
      <c r="P294">
        <f t="shared" ca="1" si="41"/>
        <v>0.50879056828609803</v>
      </c>
      <c r="Q294">
        <f t="shared" si="42"/>
        <v>0</v>
      </c>
      <c r="R294">
        <f t="shared" si="43"/>
        <v>1</v>
      </c>
      <c r="S294" s="2">
        <f t="shared" ca="1" si="44"/>
        <v>882.62576764706535</v>
      </c>
      <c r="T294" s="2">
        <f t="shared" ca="1" si="45"/>
        <v>920.17211322500384</v>
      </c>
    </row>
    <row r="295" spans="1:81" x14ac:dyDescent="0.25">
      <c r="A295" t="s">
        <v>193</v>
      </c>
      <c r="B295">
        <v>6</v>
      </c>
      <c r="C295" t="str">
        <f t="shared" si="48"/>
        <v>https://wasm-othello.t-yng.jp/!6</v>
      </c>
      <c r="D295" t="s">
        <v>99</v>
      </c>
      <c r="E295" t="s">
        <v>100</v>
      </c>
      <c r="F295" t="str">
        <f t="shared" si="49"/>
        <v>https://playpager.com/othello-reversi/!3 stars</v>
      </c>
      <c r="G295">
        <v>38</v>
      </c>
      <c r="H295">
        <v>26</v>
      </c>
      <c r="I295" cm="1">
        <f t="array" aca="1" ref="I295" ca="1">MAX(ROW($C$1:INDIRECT("$C"&amp;(ROW()-1)))*($C295=$C$1:INDIRECT("$C"&amp;(ROW()-1))),ROW($F$1:INDIRECT("$F"&amp;(ROW()-1)))*($C295=$F$1:INDIRECT("$F"&amp;(ROW()-1))))</f>
        <v>269</v>
      </c>
      <c r="J295" cm="1">
        <f t="array" aca="1" ref="J295" ca="1">MAX(ROW($C$1:INDIRECT("$C"&amp;(ROW()-1)))*($F295=$C$1:INDIRECT("$C"&amp;(ROW()-1))),ROW($F$1:INDIRECT("$F"&amp;(ROW()-1)))*($F295=$F$1:INDIRECT("$F"&amp;(ROW()-1))))</f>
        <v>88</v>
      </c>
      <c r="K295" s="2" cm="1">
        <f t="array" aca="1" ref="K295" ca="1">IF($I295&gt;0,IF(INDEX($C:$C,$I295)=$C295,INDEX($S:$S,$I295),INDEX($T:$T,$I295)),1000)</f>
        <v>1002.5799479391152</v>
      </c>
      <c r="L295" s="2" cm="1">
        <f t="array" aca="1" ref="L295" ca="1">IF($J295&gt;0,IF(INDEX($C:$C,$J295)=$F295,INDEX($S:$S,$J295),INDEX($T:$T,$J295)),1000)</f>
        <v>963.96204077414666</v>
      </c>
      <c r="M295">
        <f t="shared" ca="1" si="38"/>
        <v>320.95923029866265</v>
      </c>
      <c r="N295">
        <f t="shared" ca="1" si="39"/>
        <v>256.98341847126267</v>
      </c>
      <c r="O295">
        <f t="shared" ca="1" si="40"/>
        <v>0.55534788959039794</v>
      </c>
      <c r="P295">
        <f t="shared" ca="1" si="41"/>
        <v>0.44465211040960201</v>
      </c>
      <c r="Q295">
        <f t="shared" si="42"/>
        <v>1</v>
      </c>
      <c r="R295">
        <f t="shared" si="43"/>
        <v>0</v>
      </c>
      <c r="S295" s="2">
        <f t="shared" ca="1" si="44"/>
        <v>1016.8088154722225</v>
      </c>
      <c r="T295" s="2">
        <f t="shared" ca="1" si="45"/>
        <v>949.73317324103937</v>
      </c>
    </row>
    <row r="296" spans="1:81" x14ac:dyDescent="0.25">
      <c r="A296" t="s">
        <v>193</v>
      </c>
      <c r="B296">
        <v>6</v>
      </c>
      <c r="C296" t="str">
        <f t="shared" si="48"/>
        <v>https://wasm-othello.t-yng.jp/!6</v>
      </c>
      <c r="D296" t="s">
        <v>101</v>
      </c>
      <c r="E296" s="1" t="s">
        <v>88</v>
      </c>
      <c r="F296" t="str">
        <f t="shared" si="49"/>
        <v>https://webgamesonline.com/reversi/!</v>
      </c>
      <c r="G296">
        <v>43</v>
      </c>
      <c r="H296">
        <v>21</v>
      </c>
      <c r="I296" cm="1">
        <f t="array" aca="1" ref="I296" ca="1">MAX(ROW($C$1:INDIRECT("$C"&amp;(ROW()-1)))*($C296=$C$1:INDIRECT("$C"&amp;(ROW()-1))),ROW($F$1:INDIRECT("$F"&amp;(ROW()-1)))*($C296=$F$1:INDIRECT("$F"&amp;(ROW()-1))))</f>
        <v>295</v>
      </c>
      <c r="J296" cm="1">
        <f t="array" aca="1" ref="J296" ca="1">MAX(ROW($C$1:INDIRECT("$C"&amp;(ROW()-1)))*($F296=$C$1:INDIRECT("$C"&amp;(ROW()-1))),ROW($F$1:INDIRECT("$F"&amp;(ROW()-1)))*($F296=$F$1:INDIRECT("$F"&amp;(ROW()-1))))</f>
        <v>85</v>
      </c>
      <c r="K296" s="2" cm="1">
        <f t="array" aca="1" ref="K296" ca="1">IF($I296&gt;0,IF(INDEX($C:$C,$I296)=$C296,INDEX($S:$S,$I296),INDEX($T:$T,$I296)),1000)</f>
        <v>1016.8088154722225</v>
      </c>
      <c r="L296" s="2" cm="1">
        <f t="array" aca="1" ref="L296" ca="1">IF($J296&gt;0,IF(INDEX($C:$C,$J296)=$F296,INDEX($S:$S,$J296),INDEX($T:$T,$J296)),1000)</f>
        <v>953.58462431057342</v>
      </c>
      <c r="M296">
        <f t="shared" ca="1" si="38"/>
        <v>348.35499218808457</v>
      </c>
      <c r="N296">
        <f t="shared" ca="1" si="39"/>
        <v>242.08147719472359</v>
      </c>
      <c r="O296">
        <f t="shared" ca="1" si="40"/>
        <v>0.58999572392983302</v>
      </c>
      <c r="P296">
        <f t="shared" ca="1" si="41"/>
        <v>0.41000427607016704</v>
      </c>
      <c r="Q296">
        <f t="shared" si="42"/>
        <v>1</v>
      </c>
      <c r="R296">
        <f t="shared" si="43"/>
        <v>0</v>
      </c>
      <c r="S296" s="2">
        <f t="shared" ca="1" si="44"/>
        <v>1029.9289523064679</v>
      </c>
      <c r="T296" s="2">
        <f t="shared" ca="1" si="45"/>
        <v>940.46448747632803</v>
      </c>
    </row>
    <row r="297" spans="1:81" x14ac:dyDescent="0.25">
      <c r="A297" t="s">
        <v>193</v>
      </c>
      <c r="B297">
        <v>6</v>
      </c>
      <c r="C297" t="str">
        <f t="shared" si="48"/>
        <v>https://wasm-othello.t-yng.jp/!6</v>
      </c>
      <c r="D297" t="s">
        <v>106</v>
      </c>
      <c r="E297" s="1" t="s">
        <v>88</v>
      </c>
      <c r="F297" t="str">
        <f t="shared" si="49"/>
        <v>https://www.archimedes-lab.org/game_othello/othello.html!</v>
      </c>
      <c r="G297">
        <v>48</v>
      </c>
      <c r="H297">
        <v>16</v>
      </c>
      <c r="I297" cm="1">
        <f t="array" aca="1" ref="I297" ca="1">MAX(ROW($C$1:INDIRECT("$C"&amp;(ROW()-1)))*($C297=$C$1:INDIRECT("$C"&amp;(ROW()-1))),ROW($F$1:INDIRECT("$F"&amp;(ROW()-1)))*($C297=$F$1:INDIRECT("$F"&amp;(ROW()-1))))</f>
        <v>296</v>
      </c>
      <c r="J297" cm="1">
        <f t="array" aca="1" ref="J297" ca="1">MAX(ROW($C$1:INDIRECT("$C"&amp;(ROW()-1)))*($F297=$C$1:INDIRECT("$C"&amp;(ROW()-1))),ROW($F$1:INDIRECT("$F"&amp;(ROW()-1)))*($F297=$F$1:INDIRECT("$F"&amp;(ROW()-1))))</f>
        <v>286</v>
      </c>
      <c r="K297" s="2" cm="1">
        <f t="array" aca="1" ref="K297" ca="1">IF($I297&gt;0,IF(INDEX($C:$C,$I297)=$C297,INDEX($S:$S,$I297),INDEX($T:$T,$I297)),1000)</f>
        <v>1029.9289523064679</v>
      </c>
      <c r="L297" s="2" cm="1">
        <f t="array" aca="1" ref="L297" ca="1">IF($J297&gt;0,IF(INDEX($C:$C,$J297)=$F297,INDEX($S:$S,$J297),INDEX($T:$T,$J297)),1000)</f>
        <v>947.90781504046788</v>
      </c>
      <c r="M297">
        <f t="shared" ca="1" si="38"/>
        <v>375.68372445736594</v>
      </c>
      <c r="N297">
        <f t="shared" ca="1" si="39"/>
        <v>234.29851585433445</v>
      </c>
      <c r="O297">
        <f t="shared" ca="1" si="40"/>
        <v>0.61589288938214315</v>
      </c>
      <c r="P297">
        <f t="shared" ca="1" si="41"/>
        <v>0.38410711061785691</v>
      </c>
      <c r="Q297">
        <f t="shared" si="42"/>
        <v>1</v>
      </c>
      <c r="R297">
        <f t="shared" si="43"/>
        <v>0</v>
      </c>
      <c r="S297" s="2">
        <f t="shared" ca="1" si="44"/>
        <v>1042.2203798462392</v>
      </c>
      <c r="T297" s="2">
        <f t="shared" ca="1" si="45"/>
        <v>935.61638750069642</v>
      </c>
    </row>
    <row r="298" spans="1:81" x14ac:dyDescent="0.25">
      <c r="A298" t="s">
        <v>193</v>
      </c>
      <c r="B298">
        <v>6</v>
      </c>
      <c r="C298" t="str">
        <f t="shared" si="48"/>
        <v>https://wasm-othello.t-yng.jp/!6</v>
      </c>
      <c r="D298" t="s">
        <v>192</v>
      </c>
      <c r="F298" t="str">
        <f t="shared" si="49"/>
        <v>https://nowaai.github.io/wasm-othello/!</v>
      </c>
      <c r="G298">
        <v>57</v>
      </c>
      <c r="H298">
        <v>7</v>
      </c>
      <c r="I298" cm="1">
        <f t="array" aca="1" ref="I298" ca="1">MAX(ROW($C$1:INDIRECT("$C"&amp;(ROW()-1)))*($C298=$C$1:INDIRECT("$C"&amp;(ROW()-1))),ROW($F$1:INDIRECT("$F"&amp;(ROW()-1)))*($C298=$F$1:INDIRECT("$F"&amp;(ROW()-1))))</f>
        <v>297</v>
      </c>
      <c r="J298" cm="1">
        <f t="array" aca="1" ref="J298" ca="1">MAX(ROW($C$1:INDIRECT("$C"&amp;(ROW()-1)))*($F298=$C$1:INDIRECT("$C"&amp;(ROW()-1))),ROW($F$1:INDIRECT("$F"&amp;(ROW()-1)))*($F298=$F$1:INDIRECT("$F"&amp;(ROW()-1))))</f>
        <v>285</v>
      </c>
      <c r="K298" s="2" cm="1">
        <f t="array" aca="1" ref="K298" ca="1">IF($I298&gt;0,IF(INDEX($C:$C,$I298)=$C298,INDEX($S:$S,$I298),INDEX($T:$T,$I298)),1000)</f>
        <v>1042.2203798462392</v>
      </c>
      <c r="L298" s="2" cm="1">
        <f t="array" aca="1" ref="L298" ca="1">IF($J298&gt;0,IF(INDEX($C:$C,$J298)=$F298,INDEX($S:$S,$J298),INDEX($T:$T,$J298)),1000)</f>
        <v>918.20473155415004</v>
      </c>
      <c r="M298">
        <f t="shared" ca="1" si="38"/>
        <v>403.22824872356989</v>
      </c>
      <c r="N298">
        <f t="shared" ca="1" si="39"/>
        <v>197.47486649361198</v>
      </c>
      <c r="O298">
        <f t="shared" ca="1" si="40"/>
        <v>0.67126045880049123</v>
      </c>
      <c r="P298">
        <f t="shared" ca="1" si="41"/>
        <v>0.32873954119950871</v>
      </c>
      <c r="Q298">
        <f t="shared" si="42"/>
        <v>1</v>
      </c>
      <c r="R298">
        <f t="shared" si="43"/>
        <v>0</v>
      </c>
      <c r="S298" s="2">
        <f t="shared" ca="1" si="44"/>
        <v>1052.7400451646236</v>
      </c>
      <c r="T298" s="2">
        <f t="shared" ca="1" si="45"/>
        <v>907.68506623576582</v>
      </c>
    </row>
    <row r="299" spans="1:81" x14ac:dyDescent="0.25">
      <c r="A299" t="s">
        <v>193</v>
      </c>
      <c r="B299">
        <v>6</v>
      </c>
      <c r="C299" t="str">
        <f t="shared" si="48"/>
        <v>https://wasm-othello.t-yng.jp/!6</v>
      </c>
      <c r="D299" t="s">
        <v>113</v>
      </c>
      <c r="E299" t="s">
        <v>114</v>
      </c>
      <c r="F299" t="str">
        <f t="shared" si="49"/>
        <v>https://www.onlinespiele-sammlung.de/othello/othello-reversi-games/jean-christophe/!Expert</v>
      </c>
      <c r="G299">
        <v>32</v>
      </c>
      <c r="H299">
        <v>32</v>
      </c>
      <c r="I299" cm="1">
        <f t="array" aca="1" ref="I299" ca="1">MAX(ROW($C$1:INDIRECT("$C"&amp;(ROW()-1)))*($C299=$C$1:INDIRECT("$C"&amp;(ROW()-1))),ROW($F$1:INDIRECT("$F"&amp;(ROW()-1)))*($C299=$F$1:INDIRECT("$F"&amp;(ROW()-1))))</f>
        <v>298</v>
      </c>
      <c r="J299" cm="1">
        <f t="array" aca="1" ref="J299" ca="1">MAX(ROW($C$1:INDIRECT("$C"&amp;(ROW()-1)))*($F299=$C$1:INDIRECT("$C"&amp;(ROW()-1))),ROW($F$1:INDIRECT("$F"&amp;(ROW()-1)))*($F299=$F$1:INDIRECT("$F"&amp;(ROW()-1))))</f>
        <v>289</v>
      </c>
      <c r="K299" s="2" cm="1">
        <f t="array" aca="1" ref="K299" ca="1">IF($I299&gt;0,IF(INDEX($C:$C,$I299)=$C299,INDEX($S:$S,$I299),INDEX($T:$T,$I299)),1000)</f>
        <v>1052.7400451646236</v>
      </c>
      <c r="L299" s="2" cm="1">
        <f t="array" aca="1" ref="L299" ca="1">IF($J299&gt;0,IF(INDEX($C:$C,$J299)=$F299,INDEX($S:$S,$J299),INDEX($T:$T,$J299)),1000)</f>
        <v>1019.1103604904019</v>
      </c>
      <c r="M299">
        <f t="shared" ca="1" si="38"/>
        <v>428.40064191986392</v>
      </c>
      <c r="N299">
        <f t="shared" ca="1" si="39"/>
        <v>353.00097199360641</v>
      </c>
      <c r="O299">
        <f t="shared" ca="1" si="40"/>
        <v>0.54824642577114446</v>
      </c>
      <c r="P299">
        <f t="shared" ca="1" si="41"/>
        <v>0.45175357422885554</v>
      </c>
      <c r="Q299">
        <f t="shared" si="42"/>
        <v>0.5</v>
      </c>
      <c r="R299">
        <f t="shared" si="43"/>
        <v>0.5</v>
      </c>
      <c r="S299" s="2">
        <f t="shared" ca="1" si="44"/>
        <v>1051.1961595399468</v>
      </c>
      <c r="T299" s="2">
        <f t="shared" ca="1" si="45"/>
        <v>1020.6542461150785</v>
      </c>
    </row>
    <row r="300" spans="1:81" x14ac:dyDescent="0.25">
      <c r="A300" t="s">
        <v>193</v>
      </c>
      <c r="B300">
        <v>6</v>
      </c>
      <c r="C300" t="str">
        <f t="shared" si="48"/>
        <v>https://wasm-othello.t-yng.jp/!6</v>
      </c>
      <c r="D300" t="s">
        <v>197</v>
      </c>
      <c r="F300" t="str">
        <f t="shared" si="49"/>
        <v>http://www.quickhack.net/flipout/demo/!</v>
      </c>
      <c r="G300">
        <v>21</v>
      </c>
      <c r="H300">
        <v>43</v>
      </c>
      <c r="I300" cm="1">
        <f t="array" aca="1" ref="I300" ca="1">MAX(ROW($C$1:INDIRECT("$C"&amp;(ROW()-1)))*($C300=$C$1:INDIRECT("$C"&amp;(ROW()-1))),ROW($F$1:INDIRECT("$F"&amp;(ROW()-1)))*($C300=$F$1:INDIRECT("$F"&amp;(ROW()-1))))</f>
        <v>299</v>
      </c>
      <c r="J300" cm="1">
        <f t="array" aca="1" ref="J300" ca="1">MAX(ROW($C$1:INDIRECT("$C"&amp;(ROW()-1)))*($F300=$C$1:INDIRECT("$C"&amp;(ROW()-1))),ROW($F$1:INDIRECT("$F"&amp;(ROW()-1)))*($F300=$F$1:INDIRECT("$F"&amp;(ROW()-1))))</f>
        <v>290</v>
      </c>
      <c r="K300" s="2" cm="1">
        <f t="array" aca="1" ref="K300" ca="1">IF($I300&gt;0,IF(INDEX($C:$C,$I300)=$C300,INDEX($S:$S,$I300),INDEX($T:$T,$I300)),1000)</f>
        <v>1051.1961595399468</v>
      </c>
      <c r="L300" s="2" cm="1">
        <f t="array" aca="1" ref="L300" ca="1">IF($J300&gt;0,IF(INDEX($C:$C,$J300)=$F300,INDEX($S:$S,$J300),INDEX($T:$T,$J300)),1000)</f>
        <v>1017.6136189542671</v>
      </c>
      <c r="M300">
        <f t="shared" ca="1" si="38"/>
        <v>424.61017678785544</v>
      </c>
      <c r="N300">
        <f t="shared" ca="1" si="39"/>
        <v>349.97260275598518</v>
      </c>
      <c r="O300">
        <f t="shared" ca="1" si="40"/>
        <v>0.54817921079773102</v>
      </c>
      <c r="P300">
        <f t="shared" ca="1" si="41"/>
        <v>0.45182078920226898</v>
      </c>
      <c r="Q300">
        <f t="shared" si="42"/>
        <v>0</v>
      </c>
      <c r="R300">
        <f t="shared" si="43"/>
        <v>1</v>
      </c>
      <c r="S300" s="2">
        <f t="shared" ca="1" si="44"/>
        <v>1033.6544247944194</v>
      </c>
      <c r="T300" s="2">
        <f t="shared" ca="1" si="45"/>
        <v>1035.1553536997944</v>
      </c>
    </row>
    <row r="301" spans="1:81" x14ac:dyDescent="0.25">
      <c r="A301" t="s">
        <v>193</v>
      </c>
      <c r="B301">
        <v>6</v>
      </c>
      <c r="C301" t="str">
        <f t="shared" si="48"/>
        <v>https://wasm-othello.t-yng.jp/!6</v>
      </c>
      <c r="D301" t="s">
        <v>121</v>
      </c>
      <c r="F301" t="str">
        <f t="shared" si="49"/>
        <v>https://www.mah-jongg.ch/reversi/reversi.html!</v>
      </c>
      <c r="G301">
        <v>52</v>
      </c>
      <c r="H301">
        <v>12</v>
      </c>
      <c r="I301" cm="1">
        <f t="array" aca="1" ref="I301" ca="1">MAX(ROW($C$1:INDIRECT("$C"&amp;(ROW()-1)))*($C301=$C$1:INDIRECT("$C"&amp;(ROW()-1))),ROW($F$1:INDIRECT("$F"&amp;(ROW()-1)))*($C301=$F$1:INDIRECT("$F"&amp;(ROW()-1))))</f>
        <v>300</v>
      </c>
      <c r="J301" cm="1">
        <f t="array" aca="1" ref="J301" ca="1">MAX(ROW($C$1:INDIRECT("$C"&amp;(ROW()-1)))*($F301=$C$1:INDIRECT("$C"&amp;(ROW()-1))),ROW($F$1:INDIRECT("$F"&amp;(ROW()-1)))*($F301=$F$1:INDIRECT("$F"&amp;(ROW()-1))))</f>
        <v>291</v>
      </c>
      <c r="K301" s="2" cm="1">
        <f t="array" aca="1" ref="K301" ca="1">IF($I301&gt;0,IF(INDEX($C:$C,$I301)=$C301,INDEX($S:$S,$I301),INDEX($T:$T,$I301)),1000)</f>
        <v>1033.6544247944194</v>
      </c>
      <c r="L301" s="2" cm="1">
        <f t="array" aca="1" ref="L301" ca="1">IF($J301&gt;0,IF(INDEX($C:$C,$J301)=$F301,INDEX($S:$S,$J301),INDEX($T:$T,$J301)),1000)</f>
        <v>964.70280028571528</v>
      </c>
      <c r="M301">
        <f t="shared" ca="1" si="38"/>
        <v>383.82747761850311</v>
      </c>
      <c r="N301">
        <f t="shared" ca="1" si="39"/>
        <v>258.08157516817602</v>
      </c>
      <c r="O301">
        <f t="shared" ca="1" si="40"/>
        <v>0.59794682120810916</v>
      </c>
      <c r="P301">
        <f t="shared" ca="1" si="41"/>
        <v>0.40205317879189084</v>
      </c>
      <c r="Q301">
        <f t="shared" si="42"/>
        <v>1</v>
      </c>
      <c r="R301">
        <f t="shared" si="43"/>
        <v>0</v>
      </c>
      <c r="S301" s="2">
        <f t="shared" ca="1" si="44"/>
        <v>1046.5201265157598</v>
      </c>
      <c r="T301" s="2">
        <f t="shared" ca="1" si="45"/>
        <v>951.83709856437474</v>
      </c>
    </row>
    <row r="302" spans="1:81" x14ac:dyDescent="0.25">
      <c r="A302" t="s">
        <v>193</v>
      </c>
      <c r="B302">
        <v>6</v>
      </c>
      <c r="C302" t="str">
        <f t="shared" si="48"/>
        <v>https://wasm-othello.t-yng.jp/!6</v>
      </c>
      <c r="D302" t="s">
        <v>127</v>
      </c>
      <c r="F302" t="str">
        <f t="shared" si="49"/>
        <v>https://www.onlinespiele-sammlung.de/othello/othello-like-game.php!</v>
      </c>
      <c r="G302">
        <v>51</v>
      </c>
      <c r="H302">
        <v>13</v>
      </c>
      <c r="I302" cm="1">
        <f t="array" aca="1" ref="I302" ca="1">MAX(ROW($C$1:INDIRECT("$C"&amp;(ROW()-1)))*($C302=$C$1:INDIRECT("$C"&amp;(ROW()-1))),ROW($F$1:INDIRECT("$F"&amp;(ROW()-1)))*($C302=$F$1:INDIRECT("$F"&amp;(ROW()-1))))</f>
        <v>301</v>
      </c>
      <c r="J302" cm="1">
        <f t="array" aca="1" ref="J302" ca="1">MAX(ROW($C$1:INDIRECT("$C"&amp;(ROW()-1)))*($F302=$C$1:INDIRECT("$C"&amp;(ROW()-1))),ROW($F$1:INDIRECT("$F"&amp;(ROW()-1)))*($F302=$F$1:INDIRECT("$F"&amp;(ROW()-1))))</f>
        <v>292</v>
      </c>
      <c r="K302" s="2" cm="1">
        <f t="array" aca="1" ref="K302" ca="1">IF($I302&gt;0,IF(INDEX($C:$C,$I302)=$C302,INDEX($S:$S,$I302),INDEX($T:$T,$I302)),1000)</f>
        <v>1046.5201265157598</v>
      </c>
      <c r="L302" s="2" cm="1">
        <f t="array" aca="1" ref="L302" ca="1">IF($J302&gt;0,IF(INDEX($C:$C,$J302)=$F302,INDEX($S:$S,$J302),INDEX($T:$T,$J302)),1000)</f>
        <v>959.0195680178357</v>
      </c>
      <c r="M302">
        <f t="shared" ca="1" si="38"/>
        <v>413.33322468975791</v>
      </c>
      <c r="N302">
        <f t="shared" ca="1" si="39"/>
        <v>249.77497262455222</v>
      </c>
      <c r="O302">
        <f t="shared" ca="1" si="40"/>
        <v>0.62332697192376874</v>
      </c>
      <c r="P302">
        <f t="shared" ca="1" si="41"/>
        <v>0.37667302807623121</v>
      </c>
      <c r="Q302">
        <f t="shared" si="42"/>
        <v>1</v>
      </c>
      <c r="R302">
        <f t="shared" si="43"/>
        <v>0</v>
      </c>
      <c r="S302" s="2">
        <f t="shared" ca="1" si="44"/>
        <v>1058.5736634141992</v>
      </c>
      <c r="T302" s="2">
        <f t="shared" ca="1" si="45"/>
        <v>946.96603111939635</v>
      </c>
      <c r="V302" t="s">
        <v>93</v>
      </c>
      <c r="W302" t="s">
        <v>136</v>
      </c>
      <c r="X302" t="s">
        <v>135</v>
      </c>
      <c r="Y302" t="s">
        <v>134</v>
      </c>
      <c r="Z302" t="s">
        <v>133</v>
      </c>
      <c r="AA302" t="s">
        <v>19</v>
      </c>
      <c r="AB302" t="s">
        <v>152</v>
      </c>
      <c r="AC302" t="s">
        <v>142</v>
      </c>
      <c r="AD302" t="s">
        <v>143</v>
      </c>
      <c r="AE302" t="s">
        <v>137</v>
      </c>
      <c r="AF302" t="s">
        <v>140</v>
      </c>
      <c r="AG302" t="s">
        <v>145</v>
      </c>
      <c r="AH302" t="s">
        <v>153</v>
      </c>
      <c r="AI302" t="s">
        <v>155</v>
      </c>
      <c r="AJ302" t="s">
        <v>165</v>
      </c>
      <c r="AK302" t="s">
        <v>141</v>
      </c>
      <c r="AL302" t="s">
        <v>86</v>
      </c>
      <c r="AM302" t="s">
        <v>166</v>
      </c>
      <c r="AN302" t="s">
        <v>163</v>
      </c>
      <c r="AO302" t="s">
        <v>144</v>
      </c>
      <c r="AP302" t="s">
        <v>168</v>
      </c>
      <c r="AQ302" t="s">
        <v>138</v>
      </c>
      <c r="AR302" t="s">
        <v>139</v>
      </c>
      <c r="AS302" t="s">
        <v>156</v>
      </c>
      <c r="AT302" t="s">
        <v>146</v>
      </c>
      <c r="AU302" t="s">
        <v>92</v>
      </c>
      <c r="AV302" t="s">
        <v>179</v>
      </c>
      <c r="AW302" t="s">
        <v>154</v>
      </c>
      <c r="AX302" t="s">
        <v>150</v>
      </c>
      <c r="AY302" t="s">
        <v>157</v>
      </c>
      <c r="AZ302" t="s">
        <v>173</v>
      </c>
      <c r="BA302" t="s">
        <v>162</v>
      </c>
      <c r="BB302" t="s">
        <v>172</v>
      </c>
      <c r="BC302" t="s">
        <v>174</v>
      </c>
      <c r="BD302" t="s">
        <v>147</v>
      </c>
      <c r="BE302" t="s">
        <v>148</v>
      </c>
      <c r="BF302" t="s">
        <v>149</v>
      </c>
      <c r="BG302" t="s">
        <v>160</v>
      </c>
      <c r="BH302" t="s">
        <v>175</v>
      </c>
      <c r="BI302" t="s">
        <v>176</v>
      </c>
      <c r="BJ302" t="s">
        <v>159</v>
      </c>
      <c r="BK302" t="s">
        <v>177</v>
      </c>
      <c r="BL302" t="s">
        <v>187</v>
      </c>
      <c r="BM302" t="s">
        <v>169</v>
      </c>
      <c r="BN302" t="s">
        <v>167</v>
      </c>
      <c r="BO302" t="s">
        <v>170</v>
      </c>
      <c r="BP302" t="s">
        <v>164</v>
      </c>
      <c r="BQ302" t="s">
        <v>151</v>
      </c>
      <c r="BR302" t="s">
        <v>161</v>
      </c>
      <c r="BS302" t="s">
        <v>178</v>
      </c>
      <c r="BT302" t="s">
        <v>158</v>
      </c>
      <c r="BU302" t="s">
        <v>188</v>
      </c>
      <c r="BV302" t="s">
        <v>186</v>
      </c>
      <c r="BW302" t="s">
        <v>184</v>
      </c>
      <c r="BX302" t="s">
        <v>183</v>
      </c>
      <c r="BY302" t="s">
        <v>185</v>
      </c>
      <c r="BZ302" t="s">
        <v>181</v>
      </c>
      <c r="CA302" t="s">
        <v>182</v>
      </c>
      <c r="CB302" t="s">
        <v>180</v>
      </c>
      <c r="CC302" t="s">
        <v>171</v>
      </c>
    </row>
    <row r="303" spans="1:81" x14ac:dyDescent="0.25">
      <c r="A303" t="s">
        <v>193</v>
      </c>
      <c r="B303">
        <v>6</v>
      </c>
      <c r="C303" t="str">
        <f t="shared" si="48"/>
        <v>https://wasm-othello.t-yng.jp/!6</v>
      </c>
      <c r="D303" t="s">
        <v>105</v>
      </c>
      <c r="E303" s="1" t="s">
        <v>88</v>
      </c>
      <c r="F303" t="str">
        <f t="shared" si="49"/>
        <v>https://kach92.github.io/Reversi/!</v>
      </c>
      <c r="G303">
        <v>43</v>
      </c>
      <c r="H303">
        <v>21</v>
      </c>
      <c r="I303" cm="1">
        <f t="array" aca="1" ref="I303" ca="1">MAX(ROW($C$1:INDIRECT("$C"&amp;(ROW()-1)))*($C303=$C$1:INDIRECT("$C"&amp;(ROW()-1))),ROW($F$1:INDIRECT("$F"&amp;(ROW()-1)))*($C303=$F$1:INDIRECT("$F"&amp;(ROW()-1))))</f>
        <v>302</v>
      </c>
      <c r="J303" cm="1">
        <f t="array" aca="1" ref="J303" ca="1">MAX(ROW($C$1:INDIRECT("$C"&amp;(ROW()-1)))*($F303=$C$1:INDIRECT("$C"&amp;(ROW()-1))),ROW($F$1:INDIRECT("$F"&amp;(ROW()-1)))*($F303=$F$1:INDIRECT("$F"&amp;(ROW()-1))))</f>
        <v>293</v>
      </c>
      <c r="K303" s="2" cm="1">
        <f t="array" aca="1" ref="K303" ca="1">IF($I303&gt;0,IF(INDEX($C:$C,$I303)=$C303,INDEX($S:$S,$I303),INDEX($T:$T,$I303)),1000)</f>
        <v>1058.5736634141992</v>
      </c>
      <c r="L303" s="2" cm="1">
        <f t="array" aca="1" ref="L303" ca="1">IF($J303&gt;0,IF(INDEX($C:$C,$J303)=$F303,INDEX($S:$S,$J303),INDEX($T:$T,$J303)),1000)</f>
        <v>915.01504534799437</v>
      </c>
      <c r="M303">
        <f t="shared" ca="1" si="38"/>
        <v>443.03104342174208</v>
      </c>
      <c r="N303">
        <f t="shared" ca="1" si="39"/>
        <v>193.88205460217469</v>
      </c>
      <c r="O303">
        <f t="shared" ca="1" si="40"/>
        <v>0.6955910387088724</v>
      </c>
      <c r="P303">
        <f t="shared" ca="1" si="41"/>
        <v>0.30440896129112771</v>
      </c>
      <c r="Q303">
        <f t="shared" si="42"/>
        <v>1</v>
      </c>
      <c r="R303">
        <f t="shared" si="43"/>
        <v>0</v>
      </c>
      <c r="S303" s="2">
        <f t="shared" ca="1" si="44"/>
        <v>1068.3147501755154</v>
      </c>
      <c r="T303" s="2">
        <f t="shared" ca="1" si="45"/>
        <v>905.2739585866783</v>
      </c>
    </row>
    <row r="304" spans="1:81" x14ac:dyDescent="0.25">
      <c r="A304" t="s">
        <v>193</v>
      </c>
      <c r="B304">
        <v>6</v>
      </c>
      <c r="C304" t="str">
        <f t="shared" si="48"/>
        <v>https://wasm-othello.t-yng.jp/!6</v>
      </c>
      <c r="D304" t="s">
        <v>119</v>
      </c>
      <c r="F304" t="str">
        <f t="shared" si="49"/>
        <v>https://www.onlinespiele-sammlung.de/othello/othello-reversi-games/scriptionario/!</v>
      </c>
      <c r="G304">
        <v>48</v>
      </c>
      <c r="H304">
        <v>16</v>
      </c>
      <c r="I304" cm="1">
        <f t="array" aca="1" ref="I304" ca="1">MAX(ROW($C$1:INDIRECT("$C"&amp;(ROW()-1)))*($C304=$C$1:INDIRECT("$C"&amp;(ROW()-1))),ROW($F$1:INDIRECT("$F"&amp;(ROW()-1)))*($C304=$F$1:INDIRECT("$F"&amp;(ROW()-1))))</f>
        <v>303</v>
      </c>
      <c r="J304" cm="1">
        <f t="array" aca="1" ref="J304" ca="1">MAX(ROW($C$1:INDIRECT("$C"&amp;(ROW()-1)))*($F304=$C$1:INDIRECT("$C"&amp;(ROW()-1))),ROW($F$1:INDIRECT("$F"&amp;(ROW()-1)))*($F304=$F$1:INDIRECT("$F"&amp;(ROW()-1))))</f>
        <v>294</v>
      </c>
      <c r="K304" s="2" cm="1">
        <f t="array" aca="1" ref="K304" ca="1">IF($I304&gt;0,IF(INDEX($C:$C,$I304)=$C304,INDEX($S:$S,$I304),INDEX($T:$T,$I304)),1000)</f>
        <v>1068.3147501755154</v>
      </c>
      <c r="L304" s="2" cm="1">
        <f t="array" aca="1" ref="L304" ca="1">IF($J304&gt;0,IF(INDEX($C:$C,$J304)=$F304,INDEX($S:$S,$J304),INDEX($T:$T,$J304)),1000)</f>
        <v>920.17211322500384</v>
      </c>
      <c r="M304">
        <f t="shared" ca="1" si="38"/>
        <v>468.58337430874491</v>
      </c>
      <c r="N304">
        <f t="shared" ca="1" si="39"/>
        <v>199.72401273853743</v>
      </c>
      <c r="O304">
        <f t="shared" ca="1" si="40"/>
        <v>0.70114947611014955</v>
      </c>
      <c r="P304">
        <f t="shared" ca="1" si="41"/>
        <v>0.29885052388985051</v>
      </c>
      <c r="Q304">
        <f t="shared" si="42"/>
        <v>1</v>
      </c>
      <c r="R304">
        <f t="shared" si="43"/>
        <v>0</v>
      </c>
      <c r="S304" s="2">
        <f t="shared" ca="1" si="44"/>
        <v>1077.8779669399905</v>
      </c>
      <c r="T304" s="2">
        <f t="shared" ca="1" si="45"/>
        <v>910.60889646052863</v>
      </c>
    </row>
    <row r="305" spans="1:82" x14ac:dyDescent="0.25">
      <c r="A305" t="s">
        <v>128</v>
      </c>
      <c r="C305" t="str">
        <f t="shared" si="48"/>
        <v>http://www.interjeux.net/jeux/othello/index_fr.html!</v>
      </c>
      <c r="D305" t="s">
        <v>121</v>
      </c>
      <c r="F305" t="str">
        <f t="shared" si="49"/>
        <v>https://www.mah-jongg.ch/reversi/reversi.html!</v>
      </c>
      <c r="G305">
        <v>23</v>
      </c>
      <c r="H305">
        <v>41</v>
      </c>
      <c r="I305" cm="1">
        <f t="array" aca="1" ref="I305" ca="1">MAX(ROW($C$1:INDIRECT("$C"&amp;(ROW()-1)))*($C305=$C$1:INDIRECT("$C"&amp;(ROW()-1))),ROW($F$1:INDIRECT("$F"&amp;(ROW()-1)))*($C305=$F$1:INDIRECT("$F"&amp;(ROW()-1))))</f>
        <v>205</v>
      </c>
      <c r="J305" cm="1">
        <f t="array" aca="1" ref="J305" ca="1">MAX(ROW($C$1:INDIRECT("$C"&amp;(ROW()-1)))*($F305=$C$1:INDIRECT("$C"&amp;(ROW()-1))),ROW($F$1:INDIRECT("$F"&amp;(ROW()-1)))*($F305=$F$1:INDIRECT("$F"&amp;(ROW()-1))))</f>
        <v>301</v>
      </c>
      <c r="K305" s="2" cm="1">
        <f t="array" aca="1" ref="K305" ca="1">IF($I305&gt;0,IF(INDEX($C:$C,$I305)=$C305,INDEX($S:$S,$I305),INDEX($T:$T,$I305)),1000)</f>
        <v>979.87161174256869</v>
      </c>
      <c r="L305" s="2" cm="1">
        <f t="array" aca="1" ref="L305" ca="1">IF($J305&gt;0,IF(INDEX($C:$C,$J305)=$F305,INDEX($S:$S,$J305),INDEX($T:$T,$J305)),1000)</f>
        <v>951.83709856437474</v>
      </c>
      <c r="M305">
        <f t="shared" ca="1" si="38"/>
        <v>281.63007404498018</v>
      </c>
      <c r="N305">
        <f t="shared" ca="1" si="39"/>
        <v>239.65845013055304</v>
      </c>
      <c r="O305">
        <f t="shared" ca="1" si="40"/>
        <v>0.540257575189104</v>
      </c>
      <c r="P305">
        <f t="shared" ca="1" si="41"/>
        <v>0.45974242481089606</v>
      </c>
      <c r="Q305">
        <f t="shared" si="42"/>
        <v>0</v>
      </c>
      <c r="R305">
        <f t="shared" si="43"/>
        <v>1</v>
      </c>
      <c r="S305" s="2">
        <f t="shared" ca="1" si="44"/>
        <v>962.58336933651731</v>
      </c>
      <c r="T305" s="2">
        <f t="shared" ca="1" si="45"/>
        <v>969.12534097042612</v>
      </c>
    </row>
    <row r="306" spans="1:82" x14ac:dyDescent="0.25">
      <c r="A306" t="s">
        <v>128</v>
      </c>
      <c r="C306" t="str">
        <f t="shared" si="48"/>
        <v>http://www.interjeux.net/jeux/othello/index_fr.html!</v>
      </c>
      <c r="D306" t="s">
        <v>99</v>
      </c>
      <c r="E306" t="s">
        <v>100</v>
      </c>
      <c r="F306" t="str">
        <f t="shared" si="49"/>
        <v>https://playpager.com/othello-reversi/!3 stars</v>
      </c>
      <c r="G306">
        <v>48</v>
      </c>
      <c r="H306">
        <v>16</v>
      </c>
      <c r="I306" cm="1">
        <f t="array" aca="1" ref="I306" ca="1">MAX(ROW($C$1:INDIRECT("$C"&amp;(ROW()-1)))*($C306=$C$1:INDIRECT("$C"&amp;(ROW()-1))),ROW($F$1:INDIRECT("$F"&amp;(ROW()-1)))*($C306=$F$1:INDIRECT("$F"&amp;(ROW()-1))))</f>
        <v>305</v>
      </c>
      <c r="J306" cm="1">
        <f t="array" aca="1" ref="J306" ca="1">MAX(ROW($C$1:INDIRECT("$C"&amp;(ROW()-1)))*($F306=$C$1:INDIRECT("$C"&amp;(ROW()-1))),ROW($F$1:INDIRECT("$F"&amp;(ROW()-1)))*($F306=$F$1:INDIRECT("$F"&amp;(ROW()-1))))</f>
        <v>295</v>
      </c>
      <c r="K306" s="2" cm="1">
        <f t="array" aca="1" ref="K306" ca="1">IF($I306&gt;0,IF(INDEX($C:$C,$I306)=$C306,INDEX($S:$S,$I306),INDEX($T:$T,$I306)),1000)</f>
        <v>962.58336933651731</v>
      </c>
      <c r="L306" s="2" cm="1">
        <f t="array" aca="1" ref="L306" ca="1">IF($J306&gt;0,IF(INDEX($C:$C,$J306)=$F306,INDEX($S:$S,$J306),INDEX($T:$T,$J306)),1000)</f>
        <v>949.73317324103937</v>
      </c>
      <c r="M306">
        <f t="shared" ca="1" si="38"/>
        <v>254.95200008918101</v>
      </c>
      <c r="N306">
        <f t="shared" ca="1" si="39"/>
        <v>236.77341229983668</v>
      </c>
      <c r="O306">
        <f t="shared" ca="1" si="40"/>
        <v>0.51848449086760107</v>
      </c>
      <c r="P306">
        <f t="shared" ca="1" si="41"/>
        <v>0.48151550913239888</v>
      </c>
      <c r="Q306">
        <f t="shared" si="42"/>
        <v>1</v>
      </c>
      <c r="R306">
        <f t="shared" si="43"/>
        <v>0</v>
      </c>
      <c r="S306" s="2">
        <f t="shared" ca="1" si="44"/>
        <v>977.99186562875411</v>
      </c>
      <c r="T306" s="2">
        <f t="shared" ca="1" si="45"/>
        <v>934.32467694880256</v>
      </c>
    </row>
    <row r="307" spans="1:82" x14ac:dyDescent="0.25">
      <c r="A307" t="s">
        <v>128</v>
      </c>
      <c r="C307" t="str">
        <f t="shared" si="48"/>
        <v>http://www.interjeux.net/jeux/othello/index_fr.html!</v>
      </c>
      <c r="D307" t="s">
        <v>197</v>
      </c>
      <c r="F307" t="str">
        <f t="shared" si="49"/>
        <v>http://www.quickhack.net/flipout/demo/!</v>
      </c>
      <c r="G307">
        <v>21</v>
      </c>
      <c r="H307">
        <v>0</v>
      </c>
      <c r="I307" cm="1">
        <f t="array" aca="1" ref="I307" ca="1">MAX(ROW($C$1:INDIRECT("$C"&amp;(ROW()-1)))*($C307=$C$1:INDIRECT("$C"&amp;(ROW()-1))),ROW($F$1:INDIRECT("$F"&amp;(ROW()-1)))*($C307=$F$1:INDIRECT("$F"&amp;(ROW()-1))))</f>
        <v>306</v>
      </c>
      <c r="J307" cm="1">
        <f t="array" aca="1" ref="J307" ca="1">MAX(ROW($C$1:INDIRECT("$C"&amp;(ROW()-1)))*($F307=$C$1:INDIRECT("$C"&amp;(ROW()-1))),ROW($F$1:INDIRECT("$F"&amp;(ROW()-1)))*($F307=$F$1:INDIRECT("$F"&amp;(ROW()-1))))</f>
        <v>300</v>
      </c>
      <c r="K307" s="2" cm="1">
        <f t="array" aca="1" ref="K307" ca="1">IF($I307&gt;0,IF(INDEX($C:$C,$I307)=$C307,INDEX($S:$S,$I307),INDEX($T:$T,$I307)),1000)</f>
        <v>977.99186562875411</v>
      </c>
      <c r="L307" s="2" cm="1">
        <f t="array" aca="1" ref="L307" ca="1">IF($J307&gt;0,IF(INDEX($C:$C,$J307)=$F307,INDEX($S:$S,$J307),INDEX($T:$T,$J307)),1000)</f>
        <v>1035.1553536997944</v>
      </c>
      <c r="M307">
        <f t="shared" ca="1" si="38"/>
        <v>278.59907109894721</v>
      </c>
      <c r="N307">
        <f t="shared" ca="1" si="39"/>
        <v>387.15813065062559</v>
      </c>
      <c r="O307">
        <f t="shared" ca="1" si="40"/>
        <v>0.41846948161702852</v>
      </c>
      <c r="P307">
        <f t="shared" ca="1" si="41"/>
        <v>0.58153051838297143</v>
      </c>
      <c r="Q307">
        <f t="shared" si="42"/>
        <v>1</v>
      </c>
      <c r="R307">
        <f t="shared" si="43"/>
        <v>0</v>
      </c>
      <c r="S307" s="2">
        <f t="shared" ca="1" si="44"/>
        <v>996.60084221700924</v>
      </c>
      <c r="T307" s="2">
        <f t="shared" ca="1" si="45"/>
        <v>1016.5463771115393</v>
      </c>
    </row>
    <row r="308" spans="1:82" x14ac:dyDescent="0.25">
      <c r="A308" t="s">
        <v>128</v>
      </c>
      <c r="C308" t="str">
        <f t="shared" si="48"/>
        <v>http://www.interjeux.net/jeux/othello/index_fr.html!</v>
      </c>
      <c r="D308" t="s">
        <v>195</v>
      </c>
      <c r="E308" t="s">
        <v>196</v>
      </c>
      <c r="F308" t="str">
        <f t="shared" si="49"/>
        <v>https://reversi.kkty.jp/!minimax4</v>
      </c>
      <c r="G308">
        <v>14</v>
      </c>
      <c r="H308">
        <v>50</v>
      </c>
      <c r="I308" cm="1">
        <f t="array" aca="1" ref="I308" ca="1">MAX(ROW($C$1:INDIRECT("$C"&amp;(ROW()-1)))*($C308=$C$1:INDIRECT("$C"&amp;(ROW()-1))),ROW($F$1:INDIRECT("$F"&amp;(ROW()-1)))*($C308=$F$1:INDIRECT("$F"&amp;(ROW()-1))))</f>
        <v>307</v>
      </c>
      <c r="J308" cm="1">
        <f t="array" aca="1" ref="J308" ca="1">MAX(ROW($C$1:INDIRECT("$C"&amp;(ROW()-1)))*($F308=$C$1:INDIRECT("$C"&amp;(ROW()-1))),ROW($F$1:INDIRECT("$F"&amp;(ROW()-1)))*($F308=$F$1:INDIRECT("$F"&amp;(ROW()-1))))</f>
        <v>240</v>
      </c>
      <c r="K308" s="2" cm="1">
        <f t="array" aca="1" ref="K308" ca="1">IF($I308&gt;0,IF(INDEX($C:$C,$I308)=$C308,INDEX($S:$S,$I308),INDEX($T:$T,$I308)),1000)</f>
        <v>996.60084221700924</v>
      </c>
      <c r="L308" s="2" cm="1">
        <f t="array" aca="1" ref="L308" ca="1">IF($J308&gt;0,IF(INDEX($C:$C,$J308)=$F308,INDEX($S:$S,$J308),INDEX($T:$T,$J308)),1000)</f>
        <v>1027.9372551964398</v>
      </c>
      <c r="M308">
        <f t="shared" ca="1" si="38"/>
        <v>310.10024227473997</v>
      </c>
      <c r="N308">
        <f t="shared" ca="1" si="39"/>
        <v>371.40105921675837</v>
      </c>
      <c r="O308">
        <f t="shared" ca="1" si="40"/>
        <v>0.45502516517000141</v>
      </c>
      <c r="P308">
        <f t="shared" ca="1" si="41"/>
        <v>0.54497483482999853</v>
      </c>
      <c r="Q308">
        <f t="shared" si="42"/>
        <v>0</v>
      </c>
      <c r="R308">
        <f t="shared" si="43"/>
        <v>1</v>
      </c>
      <c r="S308" s="2">
        <f t="shared" ca="1" si="44"/>
        <v>982.04003693156915</v>
      </c>
      <c r="T308" s="2">
        <f t="shared" ca="1" si="45"/>
        <v>1042.4980604818797</v>
      </c>
    </row>
    <row r="309" spans="1:82" x14ac:dyDescent="0.25">
      <c r="A309" t="s">
        <v>195</v>
      </c>
      <c r="B309" t="s">
        <v>196</v>
      </c>
      <c r="C309" t="str">
        <f t="shared" si="48"/>
        <v>https://reversi.kkty.jp/!minimax4</v>
      </c>
      <c r="D309" t="s">
        <v>197</v>
      </c>
      <c r="F309" t="str">
        <f t="shared" si="49"/>
        <v>http://www.quickhack.net/flipout/demo/!</v>
      </c>
      <c r="G309">
        <v>20</v>
      </c>
      <c r="H309">
        <v>44</v>
      </c>
      <c r="I309" cm="1">
        <f t="array" aca="1" ref="I309" ca="1">MAX(ROW($C$1:INDIRECT("$C"&amp;(ROW()-1)))*($C309=$C$1:INDIRECT("$C"&amp;(ROW()-1))),ROW($F$1:INDIRECT("$F"&amp;(ROW()-1)))*($C309=$F$1:INDIRECT("$F"&amp;(ROW()-1))))</f>
        <v>308</v>
      </c>
      <c r="J309" cm="1">
        <f t="array" aca="1" ref="J309" ca="1">MAX(ROW($C$1:INDIRECT("$C"&amp;(ROW()-1)))*($F309=$C$1:INDIRECT("$C"&amp;(ROW()-1))),ROW($F$1:INDIRECT("$F"&amp;(ROW()-1)))*($F309=$F$1:INDIRECT("$F"&amp;(ROW()-1))))</f>
        <v>307</v>
      </c>
      <c r="K309" s="2" cm="1">
        <f t="array" aca="1" ref="K309" ca="1">IF($I309&gt;0,IF(INDEX($C:$C,$I309)=$C309,INDEX($S:$S,$I309),INDEX($T:$T,$I309)),1000)</f>
        <v>1042.4980604818797</v>
      </c>
      <c r="L309" s="2" cm="1">
        <f t="array" aca="1" ref="L309" ca="1">IF($J309&gt;0,IF(INDEX($C:$C,$J309)=$F309,INDEX($S:$S,$J309),INDEX($T:$T,$J309)),1000)</f>
        <v>1016.5463771115393</v>
      </c>
      <c r="M309">
        <f t="shared" ca="1" si="38"/>
        <v>403.87330764907819</v>
      </c>
      <c r="N309">
        <f t="shared" ca="1" si="39"/>
        <v>347.82912382282677</v>
      </c>
      <c r="O309">
        <f t="shared" ca="1" si="40"/>
        <v>0.5372781711750696</v>
      </c>
      <c r="P309">
        <f t="shared" ca="1" si="41"/>
        <v>0.4627218288249304</v>
      </c>
      <c r="Q309">
        <f t="shared" si="42"/>
        <v>0</v>
      </c>
      <c r="R309">
        <f t="shared" si="43"/>
        <v>1</v>
      </c>
      <c r="S309" s="2">
        <f t="shared" ca="1" si="44"/>
        <v>1025.3051590042776</v>
      </c>
      <c r="T309" s="2">
        <f t="shared" ca="1" si="45"/>
        <v>1033.7392785891416</v>
      </c>
    </row>
    <row r="310" spans="1:82" x14ac:dyDescent="0.25">
      <c r="A310" t="s">
        <v>116</v>
      </c>
      <c r="B310" t="s">
        <v>117</v>
      </c>
      <c r="C310" t="str">
        <f t="shared" si="48"/>
        <v>https://kana.github.io/othello-js/!PM-1024/e</v>
      </c>
      <c r="D310" t="s">
        <v>17</v>
      </c>
      <c r="E310">
        <v>8</v>
      </c>
      <c r="F310" t="str">
        <f t="shared" si="49"/>
        <v>https://www.enil.no/othello!8</v>
      </c>
      <c r="G310">
        <v>16</v>
      </c>
      <c r="H310">
        <v>48</v>
      </c>
      <c r="I310" cm="1">
        <f t="array" aca="1" ref="I310" ca="1">MAX(ROW($C$1:INDIRECT("$C"&amp;(ROW()-1)))*($C310=$C$1:INDIRECT("$C"&amp;(ROW()-1))),ROW($F$1:INDIRECT("$F"&amp;(ROW()-1)))*($C310=$F$1:INDIRECT("$F"&amp;(ROW()-1))))</f>
        <v>181</v>
      </c>
      <c r="J310" cm="1">
        <f t="array" aca="1" ref="J310" ca="1">MAX(ROW($C$1:INDIRECT("$C"&amp;(ROW()-1)))*($F310=$C$1:INDIRECT("$C"&amp;(ROW()-1))),ROW($F$1:INDIRECT("$F"&amp;(ROW()-1)))*($F310=$F$1:INDIRECT("$F"&amp;(ROW()-1))))</f>
        <v>273</v>
      </c>
      <c r="K310" s="2" cm="1">
        <f t="array" aca="1" ref="K310" ca="1">IF($I310&gt;0,IF(INDEX($C:$C,$I310)=$C310,INDEX($S:$S,$I310),INDEX($T:$T,$I310)),1000)</f>
        <v>1025.5697845859802</v>
      </c>
      <c r="L310" s="2" cm="1">
        <f t="array" aca="1" ref="L310" ca="1">IF($J310&gt;0,IF(INDEX($C:$C,$J310)=$F310,INDEX($S:$S,$J310),INDEX($T:$T,$J310)),1000)</f>
        <v>1171.5209707662925</v>
      </c>
      <c r="M310">
        <f t="shared" ca="1" si="38"/>
        <v>366.37384427222435</v>
      </c>
      <c r="N310">
        <f t="shared" ca="1" si="39"/>
        <v>848.79424620900988</v>
      </c>
      <c r="O310">
        <f t="shared" ca="1" si="40"/>
        <v>0.30150054724291842</v>
      </c>
      <c r="P310">
        <f t="shared" ca="1" si="41"/>
        <v>0.69849945275708158</v>
      </c>
      <c r="Q310">
        <f t="shared" si="42"/>
        <v>0</v>
      </c>
      <c r="R310">
        <f t="shared" si="43"/>
        <v>1</v>
      </c>
      <c r="S310" s="2">
        <f t="shared" ca="1" si="44"/>
        <v>1015.9217670742069</v>
      </c>
      <c r="T310" s="2">
        <f t="shared" ca="1" si="45"/>
        <v>1181.1689882780659</v>
      </c>
      <c r="V310" t="s">
        <v>92</v>
      </c>
      <c r="W310" t="s">
        <v>30</v>
      </c>
      <c r="X310" t="s">
        <v>21</v>
      </c>
      <c r="Y310" t="s">
        <v>38</v>
      </c>
      <c r="Z310" t="s">
        <v>77</v>
      </c>
      <c r="AA310" t="s">
        <v>22</v>
      </c>
      <c r="AB310" t="s">
        <v>62</v>
      </c>
      <c r="AC310" t="s">
        <v>78</v>
      </c>
      <c r="AD310" t="s">
        <v>36</v>
      </c>
      <c r="AE310" t="s">
        <v>79</v>
      </c>
      <c r="AF310" t="s">
        <v>32</v>
      </c>
      <c r="AG310" t="s">
        <v>42</v>
      </c>
      <c r="AH310" t="s">
        <v>29</v>
      </c>
      <c r="AI310" t="s">
        <v>33</v>
      </c>
      <c r="AJ310" t="s">
        <v>54</v>
      </c>
      <c r="AK310" t="s">
        <v>76</v>
      </c>
      <c r="AL310" t="s">
        <v>73</v>
      </c>
      <c r="AM310" t="s">
        <v>25</v>
      </c>
      <c r="AN310" t="s">
        <v>20</v>
      </c>
      <c r="AO310" t="s">
        <v>24</v>
      </c>
      <c r="AP310" t="s">
        <v>46</v>
      </c>
      <c r="AQ310" t="s">
        <v>44</v>
      </c>
      <c r="AR310" t="s">
        <v>41</v>
      </c>
      <c r="AS310" t="s">
        <v>39</v>
      </c>
      <c r="AT310" t="s">
        <v>67</v>
      </c>
      <c r="AU310" t="s">
        <v>74</v>
      </c>
      <c r="AV310" t="s">
        <v>72</v>
      </c>
      <c r="AW310" t="s">
        <v>56</v>
      </c>
      <c r="AX310" t="s">
        <v>59</v>
      </c>
      <c r="AY310" t="s">
        <v>71</v>
      </c>
      <c r="AZ310" t="s">
        <v>75</v>
      </c>
      <c r="BA310" t="s">
        <v>47</v>
      </c>
      <c r="BB310" t="s">
        <v>70</v>
      </c>
      <c r="BC310" t="s">
        <v>48</v>
      </c>
      <c r="BD310" t="s">
        <v>66</v>
      </c>
      <c r="BE310" t="s">
        <v>52</v>
      </c>
      <c r="BF310" t="s">
        <v>40</v>
      </c>
      <c r="BG310" t="s">
        <v>26</v>
      </c>
      <c r="BH310" t="s">
        <v>27</v>
      </c>
      <c r="BI310" t="s">
        <v>64</v>
      </c>
      <c r="BJ310" t="s">
        <v>31</v>
      </c>
      <c r="BK310" t="s">
        <v>49</v>
      </c>
      <c r="BL310" t="s">
        <v>50</v>
      </c>
      <c r="BM310" t="s">
        <v>55</v>
      </c>
      <c r="BN310" t="s">
        <v>61</v>
      </c>
      <c r="BO310" t="s">
        <v>45</v>
      </c>
      <c r="BP310" t="s">
        <v>35</v>
      </c>
      <c r="BQ310" t="s">
        <v>37</v>
      </c>
      <c r="BR310" t="s">
        <v>23</v>
      </c>
      <c r="BS310" t="s">
        <v>65</v>
      </c>
      <c r="BT310" t="s">
        <v>34</v>
      </c>
      <c r="BU310" t="s">
        <v>58</v>
      </c>
      <c r="BV310" t="s">
        <v>57</v>
      </c>
      <c r="BW310" t="s">
        <v>51</v>
      </c>
      <c r="BX310" t="s">
        <v>53</v>
      </c>
      <c r="BY310" t="s">
        <v>28</v>
      </c>
      <c r="BZ310" t="s">
        <v>68</v>
      </c>
      <c r="CA310" t="s">
        <v>69</v>
      </c>
      <c r="CB310" t="s">
        <v>63</v>
      </c>
      <c r="CC310" t="s">
        <v>60</v>
      </c>
    </row>
    <row r="311" spans="1:82" x14ac:dyDescent="0.25">
      <c r="A311" t="s">
        <v>116</v>
      </c>
      <c r="B311" t="s">
        <v>117</v>
      </c>
      <c r="C311" t="str">
        <f t="shared" si="48"/>
        <v>https://kana.github.io/othello-js/!PM-1024/e</v>
      </c>
      <c r="D311" t="s">
        <v>195</v>
      </c>
      <c r="E311" t="s">
        <v>196</v>
      </c>
      <c r="F311" t="str">
        <f>$A311&amp;"!"&amp;$B311</f>
        <v>https://kana.github.io/othello-js/!PM-1024/e</v>
      </c>
      <c r="G311">
        <v>12</v>
      </c>
      <c r="H311">
        <v>52</v>
      </c>
      <c r="I311" cm="1">
        <f t="array" aca="1" ref="I311" ca="1">MAX(ROW($C$1:INDIRECT("$C"&amp;(ROW()-1)))*($C311=$C$1:INDIRECT("$C"&amp;(ROW()-1))),ROW($F$1:INDIRECT("$F"&amp;(ROW()-1)))*($C311=$F$1:INDIRECT("$F"&amp;(ROW()-1))))</f>
        <v>310</v>
      </c>
      <c r="J311" cm="1">
        <f t="array" aca="1" ref="J311" ca="1">MAX(ROW($C$1:INDIRECT("$C"&amp;(ROW()-1)))*($F311=$C$1:INDIRECT("$C"&amp;(ROW()-1))),ROW($F$1:INDIRECT("$F"&amp;(ROW()-1)))*($F311=$F$1:INDIRECT("$F"&amp;(ROW()-1))))</f>
        <v>310</v>
      </c>
      <c r="K311" s="2" cm="1">
        <f t="array" aca="1" ref="K311" ca="1">IF($I311&gt;0,IF(INDEX($C:$C,$I311)=$C311,INDEX($S:$S,$I311),INDEX($T:$T,$I311)),1000)</f>
        <v>1015.9217670742069</v>
      </c>
      <c r="L311" s="2" cm="1">
        <f t="array" aca="1" ref="L311" ca="1">IF($J311&gt;0,IF(INDEX($C:$C,$J311)=$F311,INDEX($S:$S,$J311),INDEX($T:$T,$J311)),1000)</f>
        <v>1015.9217670742069</v>
      </c>
      <c r="M311">
        <f t="shared" ca="1" si="38"/>
        <v>346.58073442840384</v>
      </c>
      <c r="N311">
        <f t="shared" ca="1" si="39"/>
        <v>346.58073442840384</v>
      </c>
      <c r="O311">
        <f t="shared" ca="1" si="40"/>
        <v>0.5</v>
      </c>
      <c r="P311">
        <f t="shared" ca="1" si="41"/>
        <v>0.5</v>
      </c>
      <c r="Q311">
        <f t="shared" si="42"/>
        <v>0</v>
      </c>
      <c r="R311">
        <f t="shared" si="43"/>
        <v>1</v>
      </c>
      <c r="S311" s="2">
        <f t="shared" ca="1" si="44"/>
        <v>999.92176707420685</v>
      </c>
      <c r="T311" s="2">
        <f t="shared" ca="1" si="45"/>
        <v>1031.9217670742069</v>
      </c>
    </row>
    <row r="312" spans="1:82" x14ac:dyDescent="0.25">
      <c r="A312" t="s">
        <v>116</v>
      </c>
      <c r="B312" t="s">
        <v>117</v>
      </c>
      <c r="C312" t="str">
        <f t="shared" si="48"/>
        <v>https://kana.github.io/othello-js/!PM-1024/e</v>
      </c>
      <c r="D312" t="s">
        <v>197</v>
      </c>
      <c r="F312" t="str">
        <f>$A312&amp;"!"&amp;$B312</f>
        <v>https://kana.github.io/othello-js/!PM-1024/e</v>
      </c>
      <c r="G312">
        <v>12</v>
      </c>
      <c r="H312">
        <v>52</v>
      </c>
      <c r="I312" cm="1">
        <f t="array" aca="1" ref="I312" ca="1">MAX(ROW($C$1:INDIRECT("$C"&amp;(ROW()-1)))*($C312=$C$1:INDIRECT("$C"&amp;(ROW()-1))),ROW($F$1:INDIRECT("$F"&amp;(ROW()-1)))*($C312=$F$1:INDIRECT("$F"&amp;(ROW()-1))))</f>
        <v>311</v>
      </c>
      <c r="J312" cm="1">
        <f t="array" aca="1" ref="J312" ca="1">MAX(ROW($C$1:INDIRECT("$C"&amp;(ROW()-1)))*($F312=$C$1:INDIRECT("$C"&amp;(ROW()-1))),ROW($F$1:INDIRECT("$F"&amp;(ROW()-1)))*($F312=$F$1:INDIRECT("$F"&amp;(ROW()-1))))</f>
        <v>311</v>
      </c>
      <c r="K312" s="2" cm="1">
        <f t="array" aca="1" ref="K312" ca="1">IF($I312&gt;0,IF(INDEX($C:$C,$I312)=$C312,INDEX($S:$S,$I312),INDEX($T:$T,$I312)),1000)</f>
        <v>999.92176707420685</v>
      </c>
      <c r="L312" s="2" cm="1">
        <f t="array" aca="1" ref="L312" ca="1">IF($J312&gt;0,IF(INDEX($C:$C,$J312)=$F312,INDEX($S:$S,$J312),INDEX($T:$T,$J312)),1000)</f>
        <v>999.92176707420685</v>
      </c>
      <c r="M312">
        <f t="shared" ca="1" si="38"/>
        <v>316.08538651063606</v>
      </c>
      <c r="N312">
        <f t="shared" ca="1" si="39"/>
        <v>316.08538651063606</v>
      </c>
      <c r="O312">
        <f t="shared" ca="1" si="40"/>
        <v>0.5</v>
      </c>
      <c r="P312">
        <f t="shared" ca="1" si="41"/>
        <v>0.5</v>
      </c>
      <c r="Q312">
        <f t="shared" si="42"/>
        <v>0</v>
      </c>
      <c r="R312">
        <f t="shared" si="43"/>
        <v>1</v>
      </c>
      <c r="S312" s="2">
        <f t="shared" ca="1" si="44"/>
        <v>983.92176707420685</v>
      </c>
      <c r="T312" s="2">
        <f t="shared" ca="1" si="45"/>
        <v>1015.9217670742069</v>
      </c>
    </row>
    <row r="313" spans="1:82" x14ac:dyDescent="0.25">
      <c r="A313" t="s">
        <v>17</v>
      </c>
      <c r="B313">
        <v>8</v>
      </c>
      <c r="C313" t="str">
        <f t="shared" si="48"/>
        <v>https://www.enil.no/othello!8</v>
      </c>
      <c r="D313" t="s">
        <v>197</v>
      </c>
      <c r="F313" t="str">
        <f t="shared" si="49"/>
        <v>http://www.quickhack.net/flipout/demo/!</v>
      </c>
      <c r="G313">
        <v>45</v>
      </c>
      <c r="H313">
        <v>18</v>
      </c>
      <c r="I313" cm="1">
        <f t="array" aca="1" ref="I313" ca="1">MAX(ROW($C$1:INDIRECT("$C"&amp;(ROW()-1)))*($C313=$C$1:INDIRECT("$C"&amp;(ROW()-1))),ROW($F$1:INDIRECT("$F"&amp;(ROW()-1)))*($C313=$F$1:INDIRECT("$F"&amp;(ROW()-1))))</f>
        <v>310</v>
      </c>
      <c r="J313" cm="1">
        <f t="array" aca="1" ref="J313" ca="1">MAX(ROW($C$1:INDIRECT("$C"&amp;(ROW()-1)))*($F313=$C$1:INDIRECT("$C"&amp;(ROW()-1))),ROW($F$1:INDIRECT("$F"&amp;(ROW()-1)))*($F313=$F$1:INDIRECT("$F"&amp;(ROW()-1))))</f>
        <v>309</v>
      </c>
      <c r="K313" s="2" cm="1">
        <f t="array" aca="1" ref="K313" ca="1">IF($I313&gt;0,IF(INDEX($C:$C,$I313)=$C313,INDEX($S:$S,$I313),INDEX($T:$T,$I313)),1000)</f>
        <v>1181.1689882780659</v>
      </c>
      <c r="L313" s="2" cm="1">
        <f t="array" aca="1" ref="L313" ca="1">IF($J313&gt;0,IF(INDEX($C:$C,$J313)=$F313,INDEX($S:$S,$J313),INDEX($T:$T,$J313)),1000)</f>
        <v>1033.7392785891416</v>
      </c>
      <c r="M313">
        <f t="shared" ca="1" si="38"/>
        <v>897.26860176638252</v>
      </c>
      <c r="N313">
        <f t="shared" ca="1" si="39"/>
        <v>384.01500690444914</v>
      </c>
      <c r="O313">
        <f t="shared" ca="1" si="40"/>
        <v>0.70028883199183689</v>
      </c>
      <c r="P313">
        <f t="shared" ca="1" si="41"/>
        <v>0.29971116800816311</v>
      </c>
      <c r="Q313">
        <f t="shared" si="42"/>
        <v>1</v>
      </c>
      <c r="R313">
        <f t="shared" si="43"/>
        <v>0</v>
      </c>
      <c r="S313" s="2">
        <f t="shared" ca="1" si="44"/>
        <v>1190.7597456543272</v>
      </c>
      <c r="T313" s="2">
        <f t="shared" ca="1" si="45"/>
        <v>1024.1485212128803</v>
      </c>
      <c r="V313" t="s">
        <v>19</v>
      </c>
      <c r="W313" t="s">
        <v>20</v>
      </c>
      <c r="X313" t="s">
        <v>21</v>
      </c>
      <c r="Y313" t="s">
        <v>42</v>
      </c>
      <c r="Z313" t="s">
        <v>30</v>
      </c>
      <c r="AA313" t="s">
        <v>29</v>
      </c>
      <c r="AB313" t="s">
        <v>33</v>
      </c>
      <c r="AC313" t="s">
        <v>43</v>
      </c>
      <c r="AD313" t="s">
        <v>38</v>
      </c>
      <c r="AE313" t="s">
        <v>32</v>
      </c>
      <c r="AF313" t="s">
        <v>22</v>
      </c>
      <c r="AG313" t="s">
        <v>76</v>
      </c>
      <c r="AH313" t="s">
        <v>54</v>
      </c>
      <c r="AI313" t="s">
        <v>23</v>
      </c>
      <c r="AJ313" t="s">
        <v>55</v>
      </c>
      <c r="AK313" t="s">
        <v>48</v>
      </c>
      <c r="AL313" t="s">
        <v>71</v>
      </c>
      <c r="AM313" t="s">
        <v>56</v>
      </c>
      <c r="AN313" t="s">
        <v>57</v>
      </c>
      <c r="AO313" t="s">
        <v>62</v>
      </c>
      <c r="AP313" t="s">
        <v>72</v>
      </c>
      <c r="AQ313" t="s">
        <v>49</v>
      </c>
      <c r="AR313" t="s">
        <v>58</v>
      </c>
      <c r="AS313" t="s">
        <v>74</v>
      </c>
      <c r="AT313" t="s">
        <v>75</v>
      </c>
      <c r="AU313" t="s">
        <v>61</v>
      </c>
      <c r="AV313" t="s">
        <v>60</v>
      </c>
      <c r="AW313" t="s">
        <v>63</v>
      </c>
      <c r="AX313" t="s">
        <v>73</v>
      </c>
      <c r="AY313" t="s">
        <v>70</v>
      </c>
      <c r="AZ313" t="s">
        <v>77</v>
      </c>
      <c r="BA313" t="s">
        <v>78</v>
      </c>
      <c r="BB313" t="s">
        <v>35</v>
      </c>
      <c r="BC313" t="s">
        <v>59</v>
      </c>
      <c r="BD313" t="s">
        <v>69</v>
      </c>
      <c r="BE313" t="s">
        <v>66</v>
      </c>
      <c r="BF313" t="s">
        <v>36</v>
      </c>
      <c r="BG313" t="s">
        <v>26</v>
      </c>
      <c r="BH313" t="s">
        <v>28</v>
      </c>
      <c r="BI313" t="s">
        <v>68</v>
      </c>
      <c r="BJ313" t="s">
        <v>65</v>
      </c>
      <c r="BK313" t="s">
        <v>24</v>
      </c>
      <c r="BL313" t="s">
        <v>47</v>
      </c>
      <c r="BM313" t="s">
        <v>44</v>
      </c>
      <c r="BN313" t="s">
        <v>46</v>
      </c>
      <c r="BO313" t="s">
        <v>25</v>
      </c>
      <c r="BP313" t="s">
        <v>41</v>
      </c>
      <c r="BQ313" t="s">
        <v>52</v>
      </c>
      <c r="BR313" t="s">
        <v>45</v>
      </c>
      <c r="BS313" t="s">
        <v>39</v>
      </c>
      <c r="BT313" t="s">
        <v>40</v>
      </c>
      <c r="BU313" t="s">
        <v>50</v>
      </c>
      <c r="BV313" t="s">
        <v>64</v>
      </c>
      <c r="BW313" t="s">
        <v>67</v>
      </c>
      <c r="BX313" t="s">
        <v>51</v>
      </c>
      <c r="BY313" t="s">
        <v>53</v>
      </c>
      <c r="BZ313" t="s">
        <v>27</v>
      </c>
      <c r="CA313" t="s">
        <v>31</v>
      </c>
      <c r="CB313" t="s">
        <v>37</v>
      </c>
      <c r="CC313" t="s">
        <v>34</v>
      </c>
    </row>
    <row r="314" spans="1:82" x14ac:dyDescent="0.25">
      <c r="A314" t="s">
        <v>17</v>
      </c>
      <c r="B314">
        <v>8</v>
      </c>
      <c r="C314" t="str">
        <f t="shared" si="48"/>
        <v>https://www.enil.no/othello!8</v>
      </c>
      <c r="D314" t="s">
        <v>195</v>
      </c>
      <c r="E314" t="s">
        <v>196</v>
      </c>
      <c r="F314" t="str">
        <f t="shared" si="49"/>
        <v>https://reversi.kkty.jp/!minimax4</v>
      </c>
      <c r="G314">
        <v>53</v>
      </c>
      <c r="H314">
        <v>10</v>
      </c>
      <c r="I314" cm="1">
        <f t="array" aca="1" ref="I314" ca="1">MAX(ROW($C$1:INDIRECT("$C"&amp;(ROW()-1)))*($C314=$C$1:INDIRECT("$C"&amp;(ROW()-1))),ROW($F$1:INDIRECT("$F"&amp;(ROW()-1)))*($C314=$F$1:INDIRECT("$F"&amp;(ROW()-1))))</f>
        <v>313</v>
      </c>
      <c r="J314" cm="1">
        <f t="array" aca="1" ref="J314" ca="1">MAX(ROW($C$1:INDIRECT("$C"&amp;(ROW()-1)))*($F314=$C$1:INDIRECT("$C"&amp;(ROW()-1))),ROW($F$1:INDIRECT("$F"&amp;(ROW()-1)))*($F314=$F$1:INDIRECT("$F"&amp;(ROW()-1))))</f>
        <v>309</v>
      </c>
      <c r="K314" s="2" cm="1">
        <f t="array" aca="1" ref="K314" ca="1">IF($I314&gt;0,IF(INDEX($C:$C,$I314)=$C314,INDEX($S:$S,$I314),INDEX($T:$T,$I314)),1000)</f>
        <v>1190.7597456543272</v>
      </c>
      <c r="L314" s="2" cm="1">
        <f t="array" aca="1" ref="L314" ca="1">IF($J314&gt;0,IF(INDEX($C:$C,$J314)=$F314,INDEX($S:$S,$J314),INDEX($T:$T,$J314)),1000)</f>
        <v>1025.3051590042776</v>
      </c>
      <c r="M314">
        <f t="shared" ca="1" si="38"/>
        <v>948.19871873098521</v>
      </c>
      <c r="N314">
        <f t="shared" ca="1" si="39"/>
        <v>365.81616918413812</v>
      </c>
      <c r="O314">
        <f t="shared" ca="1" si="40"/>
        <v>0.72160424318741245</v>
      </c>
      <c r="P314">
        <f t="shared" ca="1" si="41"/>
        <v>0.27839575681258749</v>
      </c>
      <c r="Q314">
        <f t="shared" si="42"/>
        <v>1</v>
      </c>
      <c r="R314">
        <f t="shared" si="43"/>
        <v>0</v>
      </c>
      <c r="S314" s="2">
        <f t="shared" ca="1" si="44"/>
        <v>1199.6684098723299</v>
      </c>
      <c r="T314" s="2">
        <f t="shared" ca="1" si="45"/>
        <v>1016.3964947862747</v>
      </c>
      <c r="V314" t="s">
        <v>92</v>
      </c>
      <c r="W314" t="s">
        <v>29</v>
      </c>
      <c r="X314" t="s">
        <v>79</v>
      </c>
      <c r="Y314" t="s">
        <v>72</v>
      </c>
      <c r="Z314" t="s">
        <v>32</v>
      </c>
      <c r="AA314" t="s">
        <v>21</v>
      </c>
      <c r="AB314" t="s">
        <v>30</v>
      </c>
      <c r="AC314" t="s">
        <v>20</v>
      </c>
      <c r="AD314" t="s">
        <v>38</v>
      </c>
      <c r="AE314" t="s">
        <v>48</v>
      </c>
      <c r="AF314" t="s">
        <v>78</v>
      </c>
      <c r="AG314" t="s">
        <v>76</v>
      </c>
      <c r="AH314" t="s">
        <v>33</v>
      </c>
      <c r="AI314" t="s">
        <v>23</v>
      </c>
      <c r="AJ314" t="s">
        <v>42</v>
      </c>
      <c r="AK314" t="s">
        <v>24</v>
      </c>
      <c r="AL314" t="s">
        <v>25</v>
      </c>
      <c r="AM314" t="s">
        <v>77</v>
      </c>
      <c r="AN314" t="s">
        <v>36</v>
      </c>
      <c r="AO314" t="s">
        <v>22</v>
      </c>
      <c r="AP314" t="s">
        <v>47</v>
      </c>
      <c r="AQ314" t="s">
        <v>39</v>
      </c>
      <c r="AR314" t="s">
        <v>41</v>
      </c>
      <c r="AS314" t="s">
        <v>44</v>
      </c>
      <c r="AT314" t="s">
        <v>64</v>
      </c>
      <c r="AU314" t="s">
        <v>62</v>
      </c>
      <c r="AV314" t="s">
        <v>49</v>
      </c>
      <c r="AW314" t="s">
        <v>54</v>
      </c>
      <c r="AX314" t="s">
        <v>73</v>
      </c>
      <c r="AY314" t="s">
        <v>26</v>
      </c>
      <c r="AZ314" t="s">
        <v>46</v>
      </c>
      <c r="BA314" t="s">
        <v>52</v>
      </c>
      <c r="BB314" t="s">
        <v>45</v>
      </c>
      <c r="BC314" t="s">
        <v>68</v>
      </c>
      <c r="BD314" t="s">
        <v>65</v>
      </c>
      <c r="BE314" t="s">
        <v>67</v>
      </c>
      <c r="BF314" t="s">
        <v>35</v>
      </c>
      <c r="BG314" t="s">
        <v>31</v>
      </c>
      <c r="BH314" t="s">
        <v>34</v>
      </c>
      <c r="BI314" t="s">
        <v>40</v>
      </c>
      <c r="BJ314" t="s">
        <v>37</v>
      </c>
      <c r="BK314" t="s">
        <v>53</v>
      </c>
      <c r="BL314" t="s">
        <v>28</v>
      </c>
      <c r="BM314" t="s">
        <v>27</v>
      </c>
      <c r="BN314" t="s">
        <v>74</v>
      </c>
      <c r="BO314" t="s">
        <v>75</v>
      </c>
      <c r="BP314" t="s">
        <v>51</v>
      </c>
      <c r="BQ314" t="s">
        <v>71</v>
      </c>
      <c r="BR314" t="s">
        <v>50</v>
      </c>
      <c r="BS314" t="s">
        <v>55</v>
      </c>
      <c r="BT314" t="s">
        <v>58</v>
      </c>
      <c r="BU314" t="s">
        <v>57</v>
      </c>
      <c r="BV314" t="s">
        <v>66</v>
      </c>
      <c r="BW314" t="s">
        <v>56</v>
      </c>
      <c r="BX314" t="s">
        <v>59</v>
      </c>
      <c r="BY314" t="s">
        <v>63</v>
      </c>
      <c r="BZ314" t="s">
        <v>69</v>
      </c>
      <c r="CA314" t="s">
        <v>70</v>
      </c>
      <c r="CB314" t="s">
        <v>61</v>
      </c>
    </row>
    <row r="315" spans="1:82" x14ac:dyDescent="0.25">
      <c r="A315" t="s">
        <v>17</v>
      </c>
      <c r="B315">
        <v>5</v>
      </c>
      <c r="C315" t="str">
        <f t="shared" si="48"/>
        <v>https://www.enil.no/othello!5</v>
      </c>
      <c r="D315" t="s">
        <v>197</v>
      </c>
      <c r="F315" t="str">
        <f t="shared" si="49"/>
        <v>http://www.quickhack.net/flipout/demo/!</v>
      </c>
      <c r="G315">
        <v>53</v>
      </c>
      <c r="H315">
        <v>11</v>
      </c>
      <c r="I315" cm="1">
        <f t="array" aca="1" ref="I315" ca="1">MAX(ROW($C$1:INDIRECT("$C"&amp;(ROW()-1)))*($C315=$C$1:INDIRECT("$C"&amp;(ROW()-1))),ROW($F$1:INDIRECT("$F"&amp;(ROW()-1)))*($C315=$F$1:INDIRECT("$F"&amp;(ROW()-1))))</f>
        <v>277</v>
      </c>
      <c r="J315" cm="1">
        <f t="array" aca="1" ref="J315" ca="1">MAX(ROW($C$1:INDIRECT("$C"&amp;(ROW()-1)))*($F315=$C$1:INDIRECT("$C"&amp;(ROW()-1))),ROW($F$1:INDIRECT("$F"&amp;(ROW()-1)))*($F315=$F$1:INDIRECT("$F"&amp;(ROW()-1))))</f>
        <v>313</v>
      </c>
      <c r="K315" s="2" cm="1">
        <f t="array" aca="1" ref="K315" ca="1">IF($I315&gt;0,IF(INDEX($C:$C,$I315)=$C315,INDEX($S:$S,$I315),INDEX($T:$T,$I315)),1000)</f>
        <v>1127.2920455871863</v>
      </c>
      <c r="L315" s="2" cm="1">
        <f t="array" aca="1" ref="L315" ca="1">IF($J315&gt;0,IF(INDEX($C:$C,$J315)=$F315,INDEX($S:$S,$J315),INDEX($T:$T,$J315)),1000)</f>
        <v>1024.1485212128803</v>
      </c>
      <c r="M315">
        <f t="shared" ca="1" si="38"/>
        <v>658.00639429361331</v>
      </c>
      <c r="N315">
        <f t="shared" ca="1" si="39"/>
        <v>363.38860356572548</v>
      </c>
      <c r="O315">
        <f t="shared" ca="1" si="40"/>
        <v>0.64422323946433746</v>
      </c>
      <c r="P315">
        <f t="shared" ca="1" si="41"/>
        <v>0.35577676053566248</v>
      </c>
      <c r="Q315">
        <f t="shared" si="42"/>
        <v>1</v>
      </c>
      <c r="R315">
        <f t="shared" si="43"/>
        <v>0</v>
      </c>
      <c r="S315" s="2">
        <f t="shared" ca="1" si="44"/>
        <v>1138.6769019243275</v>
      </c>
      <c r="T315" s="2">
        <f t="shared" ca="1" si="45"/>
        <v>1012.7636648757391</v>
      </c>
      <c r="V315" t="s">
        <v>89</v>
      </c>
      <c r="W315" t="s">
        <v>20</v>
      </c>
      <c r="X315" t="s">
        <v>21</v>
      </c>
      <c r="Y315" t="s">
        <v>42</v>
      </c>
      <c r="Z315" t="s">
        <v>78</v>
      </c>
      <c r="AA315" t="s">
        <v>29</v>
      </c>
      <c r="AB315" t="s">
        <v>33</v>
      </c>
      <c r="AC315" t="s">
        <v>23</v>
      </c>
      <c r="AD315" t="s">
        <v>25</v>
      </c>
      <c r="AE315" t="s">
        <v>36</v>
      </c>
      <c r="AF315" t="s">
        <v>24</v>
      </c>
      <c r="AG315" t="s">
        <v>38</v>
      </c>
      <c r="AH315" t="s">
        <v>30</v>
      </c>
      <c r="AI315" t="s">
        <v>22</v>
      </c>
      <c r="AJ315" t="s">
        <v>32</v>
      </c>
      <c r="AK315" t="s">
        <v>43</v>
      </c>
      <c r="AL315" t="s">
        <v>77</v>
      </c>
      <c r="AM315" t="s">
        <v>47</v>
      </c>
      <c r="AN315" t="s">
        <v>41</v>
      </c>
      <c r="AO315" t="s">
        <v>46</v>
      </c>
      <c r="AP315" t="s">
        <v>44</v>
      </c>
      <c r="AQ315" t="s">
        <v>49</v>
      </c>
      <c r="AR315" t="s">
        <v>76</v>
      </c>
      <c r="AS315" t="s">
        <v>75</v>
      </c>
      <c r="AT315" t="s">
        <v>74</v>
      </c>
      <c r="AU315" t="s">
        <v>71</v>
      </c>
      <c r="AV315" t="s">
        <v>52</v>
      </c>
      <c r="AW315" t="s">
        <v>73</v>
      </c>
      <c r="AX315" t="s">
        <v>26</v>
      </c>
      <c r="AY315" t="s">
        <v>31</v>
      </c>
      <c r="AZ315" t="s">
        <v>27</v>
      </c>
      <c r="BA315" t="s">
        <v>34</v>
      </c>
      <c r="BB315" t="s">
        <v>37</v>
      </c>
      <c r="BC315" t="s">
        <v>64</v>
      </c>
      <c r="BD315" t="s">
        <v>28</v>
      </c>
      <c r="BE315" t="s">
        <v>35</v>
      </c>
      <c r="BF315" t="s">
        <v>53</v>
      </c>
      <c r="BG315" t="s">
        <v>50</v>
      </c>
      <c r="BH315" t="s">
        <v>51</v>
      </c>
      <c r="BI315" t="s">
        <v>54</v>
      </c>
      <c r="BJ315" t="s">
        <v>55</v>
      </c>
      <c r="BK315" t="s">
        <v>61</v>
      </c>
      <c r="BL315" t="s">
        <v>58</v>
      </c>
      <c r="BM315" t="s">
        <v>39</v>
      </c>
      <c r="BN315" t="s">
        <v>65</v>
      </c>
      <c r="BO315" t="s">
        <v>57</v>
      </c>
      <c r="BP315" t="s">
        <v>60</v>
      </c>
      <c r="BQ315" t="s">
        <v>40</v>
      </c>
      <c r="BR315" t="s">
        <v>72</v>
      </c>
      <c r="BS315" t="s">
        <v>48</v>
      </c>
      <c r="BT315" t="s">
        <v>56</v>
      </c>
      <c r="BU315" t="s">
        <v>62</v>
      </c>
      <c r="BV315" t="s">
        <v>68</v>
      </c>
      <c r="BW315" t="s">
        <v>67</v>
      </c>
      <c r="BX315" t="s">
        <v>70</v>
      </c>
      <c r="BY315" t="s">
        <v>66</v>
      </c>
      <c r="BZ315" t="s">
        <v>69</v>
      </c>
      <c r="CA315" t="s">
        <v>63</v>
      </c>
      <c r="CB315" t="s">
        <v>45</v>
      </c>
      <c r="CC315" t="s">
        <v>87</v>
      </c>
      <c r="CD315" t="s">
        <v>59</v>
      </c>
    </row>
    <row r="316" spans="1:82" x14ac:dyDescent="0.25">
      <c r="A316" t="s">
        <v>17</v>
      </c>
      <c r="B316">
        <v>5</v>
      </c>
      <c r="C316" t="str">
        <f t="shared" si="48"/>
        <v>https://www.enil.no/othello!5</v>
      </c>
      <c r="D316" t="s">
        <v>195</v>
      </c>
      <c r="E316" t="s">
        <v>196</v>
      </c>
      <c r="F316" t="str">
        <f t="shared" si="49"/>
        <v>https://reversi.kkty.jp/!minimax4</v>
      </c>
      <c r="G316">
        <v>42</v>
      </c>
      <c r="H316">
        <v>22</v>
      </c>
      <c r="I316" cm="1">
        <f t="array" aca="1" ref="I316" ca="1">MAX(ROW($C$1:INDIRECT("$C"&amp;(ROW()-1)))*($C316=$C$1:INDIRECT("$C"&amp;(ROW()-1))),ROW($F$1:INDIRECT("$F"&amp;(ROW()-1)))*($C316=$F$1:INDIRECT("$F"&amp;(ROW()-1))))</f>
        <v>315</v>
      </c>
      <c r="J316" cm="1">
        <f t="array" aca="1" ref="J316" ca="1">MAX(ROW($C$1:INDIRECT("$C"&amp;(ROW()-1)))*($F316=$C$1:INDIRECT("$C"&amp;(ROW()-1))),ROW($F$1:INDIRECT("$F"&amp;(ROW()-1)))*($F316=$F$1:INDIRECT("$F"&amp;(ROW()-1))))</f>
        <v>314</v>
      </c>
      <c r="K316" s="2" cm="1">
        <f t="array" aca="1" ref="K316" ca="1">IF($I316&gt;0,IF(INDEX($C:$C,$I316)=$C316,INDEX($S:$S,$I316),INDEX($T:$T,$I316)),1000)</f>
        <v>1138.6769019243275</v>
      </c>
      <c r="L316" s="2" cm="1">
        <f t="array" aca="1" ref="L316" ca="1">IF($J316&gt;0,IF(INDEX($C:$C,$J316)=$F316,INDEX($S:$S,$J316),INDEX($T:$T,$J316)),1000)</f>
        <v>1016.3964947862747</v>
      </c>
      <c r="M316">
        <f t="shared" ca="1" si="38"/>
        <v>702.57429264354118</v>
      </c>
      <c r="N316">
        <f t="shared" ca="1" si="39"/>
        <v>347.52914905711827</v>
      </c>
      <c r="O316">
        <f t="shared" ca="1" si="40"/>
        <v>0.6690524616372181</v>
      </c>
      <c r="P316">
        <f t="shared" ca="1" si="41"/>
        <v>0.33094753836278185</v>
      </c>
      <c r="Q316">
        <f t="shared" si="42"/>
        <v>1</v>
      </c>
      <c r="R316">
        <f t="shared" si="43"/>
        <v>0</v>
      </c>
      <c r="S316" s="2">
        <f t="shared" ca="1" si="44"/>
        <v>1149.2672231519364</v>
      </c>
      <c r="T316" s="2">
        <f t="shared" ca="1" si="45"/>
        <v>1005.8061735586657</v>
      </c>
      <c r="V316" t="s">
        <v>111</v>
      </c>
      <c r="W316" t="s">
        <v>29</v>
      </c>
      <c r="X316" t="s">
        <v>20</v>
      </c>
      <c r="Y316" t="s">
        <v>30</v>
      </c>
      <c r="Z316" t="s">
        <v>38</v>
      </c>
      <c r="AA316" t="s">
        <v>78</v>
      </c>
      <c r="AB316" t="s">
        <v>21</v>
      </c>
      <c r="AC316" t="s">
        <v>79</v>
      </c>
      <c r="AD316" t="s">
        <v>42</v>
      </c>
      <c r="AE316" t="s">
        <v>25</v>
      </c>
      <c r="AF316" t="s">
        <v>72</v>
      </c>
      <c r="AG316" t="s">
        <v>36</v>
      </c>
      <c r="AH316" t="s">
        <v>24</v>
      </c>
      <c r="AI316" t="s">
        <v>44</v>
      </c>
      <c r="AJ316" t="s">
        <v>46</v>
      </c>
      <c r="AK316" t="s">
        <v>26</v>
      </c>
      <c r="AL316" t="s">
        <v>41</v>
      </c>
      <c r="AM316" t="s">
        <v>39</v>
      </c>
      <c r="AN316" t="s">
        <v>47</v>
      </c>
      <c r="AO316" t="s">
        <v>52</v>
      </c>
      <c r="AP316" t="s">
        <v>32</v>
      </c>
      <c r="AQ316" t="s">
        <v>71</v>
      </c>
      <c r="AR316" t="s">
        <v>74</v>
      </c>
      <c r="AS316" t="s">
        <v>75</v>
      </c>
      <c r="AT316" t="s">
        <v>33</v>
      </c>
      <c r="AU316" t="s">
        <v>48</v>
      </c>
      <c r="AV316" t="s">
        <v>76</v>
      </c>
      <c r="AW316" t="s">
        <v>77</v>
      </c>
      <c r="AX316" t="s">
        <v>31</v>
      </c>
      <c r="AY316" t="s">
        <v>27</v>
      </c>
      <c r="AZ316" t="s">
        <v>73</v>
      </c>
      <c r="BA316" t="s">
        <v>68</v>
      </c>
      <c r="BB316" t="s">
        <v>37</v>
      </c>
      <c r="BC316" t="s">
        <v>62</v>
      </c>
      <c r="BD316" t="s">
        <v>23</v>
      </c>
      <c r="BE316" t="s">
        <v>28</v>
      </c>
      <c r="BF316" t="s">
        <v>63</v>
      </c>
      <c r="BG316" t="s">
        <v>58</v>
      </c>
      <c r="BH316" t="s">
        <v>66</v>
      </c>
      <c r="BI316" t="s">
        <v>69</v>
      </c>
      <c r="BJ316" t="s">
        <v>56</v>
      </c>
      <c r="BK316" t="s">
        <v>57</v>
      </c>
      <c r="BL316" t="s">
        <v>59</v>
      </c>
      <c r="BM316" t="s">
        <v>70</v>
      </c>
      <c r="BN316" t="s">
        <v>67</v>
      </c>
      <c r="BO316" t="s">
        <v>34</v>
      </c>
      <c r="BP316" t="s">
        <v>35</v>
      </c>
      <c r="BQ316" t="s">
        <v>64</v>
      </c>
      <c r="BR316" t="s">
        <v>65</v>
      </c>
      <c r="BS316" t="s">
        <v>54</v>
      </c>
      <c r="BT316" t="s">
        <v>45</v>
      </c>
      <c r="BU316" t="s">
        <v>22</v>
      </c>
      <c r="BV316" t="s">
        <v>49</v>
      </c>
      <c r="BW316" t="s">
        <v>50</v>
      </c>
      <c r="BX316" t="s">
        <v>51</v>
      </c>
      <c r="BY316" t="s">
        <v>60</v>
      </c>
      <c r="BZ316" t="s">
        <v>53</v>
      </c>
      <c r="CA316" t="s">
        <v>55</v>
      </c>
      <c r="CB316" t="s">
        <v>40</v>
      </c>
      <c r="CC316" t="s">
        <v>87</v>
      </c>
      <c r="CD316" t="s">
        <v>61</v>
      </c>
    </row>
    <row r="317" spans="1:82" x14ac:dyDescent="0.25">
      <c r="A317" t="s">
        <v>190</v>
      </c>
      <c r="B317">
        <v>10</v>
      </c>
      <c r="C317" t="str">
        <f t="shared" si="48"/>
        <v>https://ogeon.github.io/reversi/!10</v>
      </c>
      <c r="D317" t="s">
        <v>197</v>
      </c>
      <c r="F317" t="str">
        <f t="shared" si="49"/>
        <v>http://www.quickhack.net/flipout/demo/!</v>
      </c>
      <c r="G317">
        <v>42</v>
      </c>
      <c r="H317">
        <v>22</v>
      </c>
      <c r="I317" cm="1">
        <f t="array" aca="1" ref="I317" ca="1">MAX(ROW($C$1:INDIRECT("$C"&amp;(ROW()-1)))*($C317=$C$1:INDIRECT("$C"&amp;(ROW()-1))),ROW($F$1:INDIRECT("$F"&amp;(ROW()-1)))*($C317=$F$1:INDIRECT("$F"&amp;(ROW()-1))))</f>
        <v>267</v>
      </c>
      <c r="J317" cm="1">
        <f t="array" aca="1" ref="J317" ca="1">MAX(ROW($C$1:INDIRECT("$C"&amp;(ROW()-1)))*($F317=$C$1:INDIRECT("$C"&amp;(ROW()-1))),ROW($F$1:INDIRECT("$F"&amp;(ROW()-1)))*($F317=$F$1:INDIRECT("$F"&amp;(ROW()-1))))</f>
        <v>315</v>
      </c>
      <c r="K317" s="2" cm="1">
        <f t="array" aca="1" ref="K317" ca="1">IF($I317&gt;0,IF(INDEX($C:$C,$I317)=$C317,INDEX($S:$S,$I317),INDEX($T:$T,$I317)),1000)</f>
        <v>1013.136150449846</v>
      </c>
      <c r="L317" s="2" cm="1">
        <f t="array" aca="1" ref="L317" ca="1">IF($J317&gt;0,IF(INDEX($C:$C,$J317)=$F317,INDEX($S:$S,$J317),INDEX($T:$T,$J317)),1000)</f>
        <v>1012.7636648757391</v>
      </c>
      <c r="M317">
        <f t="shared" ca="1" si="38"/>
        <v>341.06753004441345</v>
      </c>
      <c r="N317">
        <f t="shared" ca="1" si="39"/>
        <v>340.33699676084024</v>
      </c>
      <c r="O317">
        <f t="shared" ca="1" si="40"/>
        <v>0.50053604962605569</v>
      </c>
      <c r="P317">
        <f t="shared" ca="1" si="41"/>
        <v>0.49946395037394431</v>
      </c>
      <c r="Q317">
        <f t="shared" si="42"/>
        <v>1</v>
      </c>
      <c r="R317">
        <f t="shared" si="43"/>
        <v>0</v>
      </c>
      <c r="S317" s="2">
        <f t="shared" ca="1" si="44"/>
        <v>1029.1189968618123</v>
      </c>
      <c r="T317" s="2">
        <f t="shared" ca="1" si="45"/>
        <v>996.7808184637729</v>
      </c>
    </row>
    <row r="318" spans="1:82" x14ac:dyDescent="0.25">
      <c r="A318" t="s">
        <v>190</v>
      </c>
      <c r="B318">
        <v>10</v>
      </c>
      <c r="C318" t="str">
        <f t="shared" si="48"/>
        <v>https://ogeon.github.io/reversi/!10</v>
      </c>
      <c r="D318" t="s">
        <v>195</v>
      </c>
      <c r="E318" t="s">
        <v>196</v>
      </c>
      <c r="F318" t="str">
        <f t="shared" si="49"/>
        <v>https://reversi.kkty.jp/!minimax4</v>
      </c>
      <c r="G318">
        <v>42</v>
      </c>
      <c r="H318">
        <v>22</v>
      </c>
      <c r="I318" cm="1">
        <f t="array" aca="1" ref="I318" ca="1">MAX(ROW($C$1:INDIRECT("$C"&amp;(ROW()-1)))*($C318=$C$1:INDIRECT("$C"&amp;(ROW()-1))),ROW($F$1:INDIRECT("$F"&amp;(ROW()-1)))*($C318=$F$1:INDIRECT("$F"&amp;(ROW()-1))))</f>
        <v>317</v>
      </c>
      <c r="J318" cm="1">
        <f t="array" aca="1" ref="J318" ca="1">MAX(ROW($C$1:INDIRECT("$C"&amp;(ROW()-1)))*($F318=$C$1:INDIRECT("$C"&amp;(ROW()-1))),ROW($F$1:INDIRECT("$F"&amp;(ROW()-1)))*($F318=$F$1:INDIRECT("$F"&amp;(ROW()-1))))</f>
        <v>316</v>
      </c>
      <c r="K318" s="2" cm="1">
        <f t="array" aca="1" ref="K318" ca="1">IF($I318&gt;0,IF(INDEX($C:$C,$I318)=$C318,INDEX($S:$S,$I318),INDEX($T:$T,$I318)),1000)</f>
        <v>1029.1189968618123</v>
      </c>
      <c r="L318" s="2" cm="1">
        <f t="array" aca="1" ref="L318" ca="1">IF($J318&gt;0,IF(INDEX($C:$C,$J318)=$F318,INDEX($S:$S,$J318),INDEX($T:$T,$J318)),1000)</f>
        <v>1005.8061735586657</v>
      </c>
      <c r="M318">
        <f t="shared" ca="1" si="38"/>
        <v>373.93618433210287</v>
      </c>
      <c r="N318">
        <f t="shared" ca="1" si="39"/>
        <v>326.97566664342344</v>
      </c>
      <c r="O318">
        <f t="shared" ca="1" si="40"/>
        <v>0.53349958887363658</v>
      </c>
      <c r="P318">
        <f t="shared" ca="1" si="41"/>
        <v>0.46650041112636353</v>
      </c>
      <c r="Q318">
        <f t="shared" si="42"/>
        <v>1</v>
      </c>
      <c r="R318">
        <f t="shared" si="43"/>
        <v>0</v>
      </c>
      <c r="S318" s="2">
        <f t="shared" ca="1" si="44"/>
        <v>1044.0470100178559</v>
      </c>
      <c r="T318" s="2">
        <f t="shared" ca="1" si="45"/>
        <v>990.87816040262203</v>
      </c>
    </row>
    <row r="319" spans="1:82" x14ac:dyDescent="0.25">
      <c r="A319" t="s">
        <v>17</v>
      </c>
      <c r="B319">
        <v>8</v>
      </c>
      <c r="C319" t="str">
        <f t="shared" si="48"/>
        <v>https://www.enil.no/othello!8</v>
      </c>
      <c r="D319" t="s">
        <v>17</v>
      </c>
      <c r="E319">
        <v>5</v>
      </c>
      <c r="F319" t="str">
        <f t="shared" si="49"/>
        <v>https://www.enil.no/othello!5</v>
      </c>
      <c r="G319">
        <v>41</v>
      </c>
      <c r="H319">
        <v>23</v>
      </c>
      <c r="I319" cm="1">
        <f t="array" aca="1" ref="I319" ca="1">MAX(ROW($C$1:INDIRECT("$C"&amp;(ROW()-1)))*($C319=$C$1:INDIRECT("$C"&amp;(ROW()-1))),ROW($F$1:INDIRECT("$F"&amp;(ROW()-1)))*($C319=$F$1:INDIRECT("$F"&amp;(ROW()-1))))</f>
        <v>314</v>
      </c>
      <c r="J319" cm="1">
        <f t="array" aca="1" ref="J319" ca="1">MAX(ROW($C$1:INDIRECT("$C"&amp;(ROW()-1)))*($F319=$C$1:INDIRECT("$C"&amp;(ROW()-1))),ROW($F$1:INDIRECT("$F"&amp;(ROW()-1)))*($F319=$F$1:INDIRECT("$F"&amp;(ROW()-1))))</f>
        <v>316</v>
      </c>
      <c r="K319" s="2" cm="1">
        <f t="array" aca="1" ref="K319" ca="1">IF($I319&gt;0,IF(INDEX($C:$C,$I319)=$C319,INDEX($S:$S,$I319),INDEX($T:$T,$I319)),1000)</f>
        <v>1199.6684098723299</v>
      </c>
      <c r="L319" s="2" cm="1">
        <f t="array" aca="1" ref="L319" ca="1">IF($J319&gt;0,IF(INDEX($C:$C,$J319)=$F319,INDEX($S:$S,$J319),INDEX($T:$T,$J319)),1000)</f>
        <v>1149.2672231519364</v>
      </c>
      <c r="M319">
        <f t="shared" ca="1" si="38"/>
        <v>998.09303436146433</v>
      </c>
      <c r="N319">
        <f t="shared" ca="1" si="39"/>
        <v>746.73766576668777</v>
      </c>
      <c r="O319">
        <f t="shared" ca="1" si="40"/>
        <v>0.57202858379793387</v>
      </c>
      <c r="P319">
        <f t="shared" ca="1" si="41"/>
        <v>0.42797141620206608</v>
      </c>
      <c r="Q319">
        <f t="shared" si="42"/>
        <v>1</v>
      </c>
      <c r="R319">
        <f t="shared" si="43"/>
        <v>0</v>
      </c>
      <c r="S319" s="2">
        <f t="shared" ca="1" si="44"/>
        <v>1213.3634951907961</v>
      </c>
      <c r="T319" s="2">
        <f t="shared" ca="1" si="45"/>
        <v>1135.5721378334702</v>
      </c>
      <c r="V319" t="s">
        <v>89</v>
      </c>
      <c r="W319" t="s">
        <v>20</v>
      </c>
      <c r="X319" t="s">
        <v>21</v>
      </c>
      <c r="Y319" t="s">
        <v>42</v>
      </c>
      <c r="Z319" t="s">
        <v>30</v>
      </c>
      <c r="AA319" t="s">
        <v>29</v>
      </c>
      <c r="AB319" t="s">
        <v>33</v>
      </c>
      <c r="AC319" t="s">
        <v>26</v>
      </c>
      <c r="AD319" t="s">
        <v>54</v>
      </c>
      <c r="AE319" t="s">
        <v>72</v>
      </c>
      <c r="AF319" t="s">
        <v>76</v>
      </c>
      <c r="AG319" t="s">
        <v>43</v>
      </c>
      <c r="AH319" t="s">
        <v>38</v>
      </c>
      <c r="AI319" t="s">
        <v>22</v>
      </c>
      <c r="AJ319" t="s">
        <v>75</v>
      </c>
      <c r="AK319" t="s">
        <v>78</v>
      </c>
      <c r="AL319" t="s">
        <v>77</v>
      </c>
      <c r="AM319" t="s">
        <v>73</v>
      </c>
      <c r="AN319" t="s">
        <v>25</v>
      </c>
      <c r="AO319" t="s">
        <v>74</v>
      </c>
      <c r="AP319" t="s">
        <v>36</v>
      </c>
      <c r="AQ319" t="s">
        <v>24</v>
      </c>
      <c r="AR319" t="s">
        <v>32</v>
      </c>
      <c r="AS319" t="s">
        <v>56</v>
      </c>
      <c r="AT319" t="s">
        <v>58</v>
      </c>
      <c r="AU319" t="s">
        <v>62</v>
      </c>
      <c r="AV319" t="s">
        <v>55</v>
      </c>
      <c r="AW319" t="s">
        <v>59</v>
      </c>
      <c r="AX319" t="s">
        <v>47</v>
      </c>
      <c r="AY319" t="s">
        <v>57</v>
      </c>
      <c r="AZ319" t="s">
        <v>48</v>
      </c>
      <c r="BA319" t="s">
        <v>23</v>
      </c>
      <c r="BB319" t="s">
        <v>61</v>
      </c>
      <c r="BC319" t="s">
        <v>71</v>
      </c>
      <c r="BD319" t="s">
        <v>63</v>
      </c>
      <c r="BE319" t="s">
        <v>41</v>
      </c>
      <c r="BF319" t="s">
        <v>34</v>
      </c>
      <c r="BG319" t="s">
        <v>27</v>
      </c>
      <c r="BH319" t="s">
        <v>28</v>
      </c>
      <c r="BI319" t="s">
        <v>35</v>
      </c>
      <c r="BJ319" t="s">
        <v>53</v>
      </c>
      <c r="BK319" t="s">
        <v>49</v>
      </c>
      <c r="BL319" t="s">
        <v>50</v>
      </c>
      <c r="BM319" t="s">
        <v>60</v>
      </c>
      <c r="BN319" t="s">
        <v>51</v>
      </c>
      <c r="BO319" t="s">
        <v>87</v>
      </c>
      <c r="BP319" t="s">
        <v>64</v>
      </c>
      <c r="BQ319" t="s">
        <v>39</v>
      </c>
      <c r="BR319" t="s">
        <v>44</v>
      </c>
      <c r="BS319" t="s">
        <v>46</v>
      </c>
      <c r="BT319" t="s">
        <v>67</v>
      </c>
      <c r="BU319" t="s">
        <v>68</v>
      </c>
      <c r="BV319" t="s">
        <v>52</v>
      </c>
      <c r="BW319" t="s">
        <v>40</v>
      </c>
      <c r="BX319" t="s">
        <v>45</v>
      </c>
      <c r="BY319" t="s">
        <v>37</v>
      </c>
      <c r="BZ319" t="s">
        <v>65</v>
      </c>
      <c r="CA319" t="s">
        <v>31</v>
      </c>
      <c r="CB319" t="s">
        <v>70</v>
      </c>
      <c r="CC319" t="s">
        <v>66</v>
      </c>
      <c r="CD319" t="s">
        <v>69</v>
      </c>
    </row>
    <row r="320" spans="1:82" x14ac:dyDescent="0.25">
      <c r="A320" t="s">
        <v>17</v>
      </c>
      <c r="B320">
        <v>8</v>
      </c>
      <c r="C320" t="str">
        <f t="shared" si="48"/>
        <v>https://www.enil.no/othello!8</v>
      </c>
      <c r="D320" t="s">
        <v>118</v>
      </c>
      <c r="F320" t="str">
        <f t="shared" si="49"/>
        <v>http://omerkel.github.io/UCThello/html5/src/!</v>
      </c>
      <c r="G320">
        <v>61</v>
      </c>
      <c r="H320">
        <v>3</v>
      </c>
      <c r="I320" cm="1">
        <f t="array" aca="1" ref="I320" ca="1">MAX(ROW($C$1:INDIRECT("$C"&amp;(ROW()-1)))*($C320=$C$1:INDIRECT("$C"&amp;(ROW()-1))),ROW($F$1:INDIRECT("$F"&amp;(ROW()-1)))*($C320=$F$1:INDIRECT("$F"&amp;(ROW()-1))))</f>
        <v>319</v>
      </c>
      <c r="J320" cm="1">
        <f t="array" aca="1" ref="J320" ca="1">MAX(ROW($C$1:INDIRECT("$C"&amp;(ROW()-1)))*($F320=$C$1:INDIRECT("$C"&amp;(ROW()-1))),ROW($F$1:INDIRECT("$F"&amp;(ROW()-1)))*($F320=$F$1:INDIRECT("$F"&amp;(ROW()-1))))</f>
        <v>159</v>
      </c>
      <c r="K320" s="2" cm="1">
        <f t="array" aca="1" ref="K320" ca="1">IF($I320&gt;0,IF(INDEX($C:$C,$I320)=$C320,INDEX($S:$S,$I320),INDEX($T:$T,$I320)),1000)</f>
        <v>1213.3634951907961</v>
      </c>
      <c r="L320" s="2" cm="1">
        <f t="array" aca="1" ref="L320" ca="1">IF($J320&gt;0,IF(INDEX($C:$C,$J320)=$F320,INDEX($S:$S,$J320),INDEX($T:$T,$J320)),1000)</f>
        <v>1057.8318378547342</v>
      </c>
      <c r="M320">
        <f t="shared" ca="1" si="38"/>
        <v>1079.9626552235468</v>
      </c>
      <c r="N320">
        <f t="shared" ca="1" si="39"/>
        <v>441.14320553894549</v>
      </c>
      <c r="O320">
        <f t="shared" ca="1" si="40"/>
        <v>0.70998520423962375</v>
      </c>
      <c r="P320">
        <f t="shared" ca="1" si="41"/>
        <v>0.29001479576037625</v>
      </c>
      <c r="Q320">
        <f t="shared" si="42"/>
        <v>1</v>
      </c>
      <c r="R320">
        <f t="shared" si="43"/>
        <v>0</v>
      </c>
      <c r="S320" s="2">
        <f t="shared" ca="1" si="44"/>
        <v>1222.6439686551282</v>
      </c>
      <c r="T320" s="2">
        <f t="shared" ca="1" si="45"/>
        <v>1048.5513643904021</v>
      </c>
      <c r="V320" t="s">
        <v>93</v>
      </c>
      <c r="W320" t="s">
        <v>29</v>
      </c>
      <c r="X320" t="s">
        <v>22</v>
      </c>
      <c r="Y320" t="s">
        <v>26</v>
      </c>
      <c r="Z320" t="s">
        <v>23</v>
      </c>
      <c r="AA320" t="s">
        <v>38</v>
      </c>
      <c r="AB320" t="s">
        <v>79</v>
      </c>
      <c r="AC320" t="s">
        <v>30</v>
      </c>
      <c r="AD320" t="s">
        <v>20</v>
      </c>
      <c r="AE320" t="s">
        <v>31</v>
      </c>
      <c r="AF320" t="s">
        <v>21</v>
      </c>
      <c r="AG320" t="s">
        <v>42</v>
      </c>
      <c r="AH320" t="s">
        <v>27</v>
      </c>
      <c r="AI320" t="s">
        <v>32</v>
      </c>
      <c r="AJ320" t="s">
        <v>43</v>
      </c>
      <c r="AK320" t="s">
        <v>28</v>
      </c>
      <c r="AL320" t="s">
        <v>35</v>
      </c>
      <c r="AM320" t="s">
        <v>76</v>
      </c>
      <c r="AN320" t="s">
        <v>34</v>
      </c>
      <c r="AO320" t="s">
        <v>49</v>
      </c>
      <c r="AP320" t="s">
        <v>37</v>
      </c>
      <c r="AQ320" t="s">
        <v>40</v>
      </c>
      <c r="AR320" t="s">
        <v>45</v>
      </c>
      <c r="AS320" t="s">
        <v>46</v>
      </c>
      <c r="AT320" t="s">
        <v>44</v>
      </c>
      <c r="AU320" t="s">
        <v>47</v>
      </c>
      <c r="AV320" t="s">
        <v>52</v>
      </c>
      <c r="AW320" t="s">
        <v>87</v>
      </c>
      <c r="AX320" t="s">
        <v>24</v>
      </c>
      <c r="AY320" t="s">
        <v>25</v>
      </c>
      <c r="AZ320" t="s">
        <v>53</v>
      </c>
      <c r="BA320" t="s">
        <v>50</v>
      </c>
      <c r="BB320" t="s">
        <v>39</v>
      </c>
      <c r="BC320" t="s">
        <v>41</v>
      </c>
      <c r="BD320" t="s">
        <v>36</v>
      </c>
      <c r="BE320" t="s">
        <v>77</v>
      </c>
      <c r="BF320" t="s">
        <v>67</v>
      </c>
      <c r="BG320" t="s">
        <v>64</v>
      </c>
      <c r="BH320" t="s">
        <v>51</v>
      </c>
      <c r="BI320" t="s">
        <v>55</v>
      </c>
      <c r="BJ320" t="s">
        <v>61</v>
      </c>
      <c r="BK320" t="s">
        <v>60</v>
      </c>
      <c r="BL320" t="s">
        <v>57</v>
      </c>
      <c r="BM320" t="s">
        <v>54</v>
      </c>
      <c r="BN320" t="s">
        <v>58</v>
      </c>
      <c r="BO320" t="s">
        <v>56</v>
      </c>
      <c r="BP320" t="s">
        <v>62</v>
      </c>
      <c r="BQ320" t="s">
        <v>59</v>
      </c>
      <c r="BR320" t="s">
        <v>63</v>
      </c>
      <c r="BS320" t="s">
        <v>66</v>
      </c>
      <c r="BT320" t="s">
        <v>69</v>
      </c>
      <c r="BU320" t="s">
        <v>70</v>
      </c>
      <c r="BV320" t="s">
        <v>65</v>
      </c>
      <c r="BW320" t="s">
        <v>48</v>
      </c>
      <c r="BX320" t="s">
        <v>78</v>
      </c>
      <c r="BY320" t="s">
        <v>72</v>
      </c>
      <c r="BZ320" t="s">
        <v>71</v>
      </c>
      <c r="CA320" t="s">
        <v>75</v>
      </c>
      <c r="CB320" t="s">
        <v>73</v>
      </c>
      <c r="CC320" t="s">
        <v>68</v>
      </c>
      <c r="CD320" t="s">
        <v>74</v>
      </c>
    </row>
    <row r="321" spans="1:83" x14ac:dyDescent="0.25">
      <c r="A321" t="s">
        <v>17</v>
      </c>
      <c r="B321">
        <v>8</v>
      </c>
      <c r="C321" t="str">
        <f t="shared" si="48"/>
        <v>https://www.enil.no/othello!8</v>
      </c>
      <c r="D321" t="s">
        <v>116</v>
      </c>
      <c r="E321" t="s">
        <v>131</v>
      </c>
      <c r="F321" t="str">
        <f t="shared" si="49"/>
        <v>https://kana.github.io/othello-js/!M-4096</v>
      </c>
      <c r="G321">
        <v>54</v>
      </c>
      <c r="H321">
        <v>10</v>
      </c>
      <c r="I321" cm="1">
        <f t="array" aca="1" ref="I321" ca="1">MAX(ROW($C$1:INDIRECT("$C"&amp;(ROW()-1)))*($C321=$C$1:INDIRECT("$C"&amp;(ROW()-1))),ROW($F$1:INDIRECT("$F"&amp;(ROW()-1)))*($C321=$F$1:INDIRECT("$F"&amp;(ROW()-1))))</f>
        <v>320</v>
      </c>
      <c r="J321" cm="1">
        <f t="array" aca="1" ref="J321" ca="1">MAX(ROW($C$1:INDIRECT("$C"&amp;(ROW()-1)))*($F321=$C$1:INDIRECT("$C"&amp;(ROW()-1))),ROW($F$1:INDIRECT("$F"&amp;(ROW()-1)))*($F321=$F$1:INDIRECT("$F"&amp;(ROW()-1))))</f>
        <v>234</v>
      </c>
      <c r="K321" s="2" cm="1">
        <f t="array" aca="1" ref="K321" ca="1">IF($I321&gt;0,IF(INDEX($C:$C,$I321)=$C321,INDEX($S:$S,$I321),INDEX($T:$T,$I321)),1000)</f>
        <v>1222.6439686551282</v>
      </c>
      <c r="L321" s="2" cm="1">
        <f t="array" aca="1" ref="L321" ca="1">IF($J321&gt;0,IF(INDEX($C:$C,$J321)=$F321,INDEX($S:$S,$J321),INDEX($T:$T,$J321)),1000)</f>
        <v>1057.26942634132</v>
      </c>
      <c r="M321">
        <f t="shared" ca="1" si="38"/>
        <v>1139.2260879823898</v>
      </c>
      <c r="N321">
        <f t="shared" ca="1" si="39"/>
        <v>439.71731341533336</v>
      </c>
      <c r="O321">
        <f t="shared" ca="1" si="40"/>
        <v>0.72151166848280701</v>
      </c>
      <c r="P321">
        <f t="shared" ca="1" si="41"/>
        <v>0.27848833151719293</v>
      </c>
      <c r="Q321">
        <f t="shared" si="42"/>
        <v>1</v>
      </c>
      <c r="R321">
        <f t="shared" si="43"/>
        <v>0</v>
      </c>
      <c r="S321" s="2">
        <f t="shared" ca="1" si="44"/>
        <v>1231.5555952636785</v>
      </c>
      <c r="T321" s="2">
        <f t="shared" ca="1" si="45"/>
        <v>1048.3577997327698</v>
      </c>
      <c r="V321" t="s">
        <v>86</v>
      </c>
      <c r="W321" t="s">
        <v>20</v>
      </c>
      <c r="X321" t="s">
        <v>79</v>
      </c>
      <c r="Y321" t="s">
        <v>22</v>
      </c>
      <c r="Z321" t="s">
        <v>26</v>
      </c>
      <c r="AA321" t="s">
        <v>28</v>
      </c>
      <c r="AB321" t="s">
        <v>29</v>
      </c>
      <c r="AC321" t="s">
        <v>42</v>
      </c>
      <c r="AD321" t="s">
        <v>23</v>
      </c>
      <c r="AE321" t="s">
        <v>55</v>
      </c>
      <c r="AF321" t="s">
        <v>27</v>
      </c>
      <c r="AG321" t="s">
        <v>35</v>
      </c>
      <c r="AH321" t="s">
        <v>49</v>
      </c>
      <c r="AI321" t="s">
        <v>32</v>
      </c>
      <c r="AJ321" t="s">
        <v>53</v>
      </c>
      <c r="AK321" t="s">
        <v>34</v>
      </c>
      <c r="AL321" t="s">
        <v>37</v>
      </c>
      <c r="AM321" t="s">
        <v>87</v>
      </c>
      <c r="AN321" t="s">
        <v>31</v>
      </c>
      <c r="AO321" t="s">
        <v>40</v>
      </c>
      <c r="AP321" t="s">
        <v>57</v>
      </c>
      <c r="AQ321" t="s">
        <v>61</v>
      </c>
      <c r="AR321" t="s">
        <v>60</v>
      </c>
      <c r="AS321" t="s">
        <v>50</v>
      </c>
      <c r="AT321" t="s">
        <v>33</v>
      </c>
      <c r="AU321" t="s">
        <v>54</v>
      </c>
      <c r="AV321" t="s">
        <v>58</v>
      </c>
      <c r="AW321" t="s">
        <v>62</v>
      </c>
      <c r="AX321" t="s">
        <v>51</v>
      </c>
      <c r="AY321" t="s">
        <v>56</v>
      </c>
      <c r="AZ321" t="s">
        <v>36</v>
      </c>
      <c r="BA321" t="s">
        <v>78</v>
      </c>
      <c r="BB321" t="s">
        <v>59</v>
      </c>
      <c r="BC321" t="s">
        <v>39</v>
      </c>
      <c r="BD321" t="s">
        <v>66</v>
      </c>
      <c r="BE321" t="s">
        <v>70</v>
      </c>
      <c r="BF321" t="s">
        <v>30</v>
      </c>
      <c r="BG321" t="s">
        <v>43</v>
      </c>
      <c r="BH321" t="s">
        <v>48</v>
      </c>
      <c r="BI321" t="s">
        <v>72</v>
      </c>
      <c r="BJ321" t="s">
        <v>38</v>
      </c>
      <c r="BK321" t="s">
        <v>63</v>
      </c>
      <c r="BL321" t="s">
        <v>24</v>
      </c>
      <c r="BM321" t="s">
        <v>47</v>
      </c>
      <c r="BN321" t="s">
        <v>45</v>
      </c>
      <c r="BO321" t="s">
        <v>46</v>
      </c>
      <c r="BP321" t="s">
        <v>41</v>
      </c>
      <c r="BQ321" t="s">
        <v>25</v>
      </c>
      <c r="BR321" t="s">
        <v>69</v>
      </c>
      <c r="BS321" t="s">
        <v>44</v>
      </c>
      <c r="BT321" t="s">
        <v>71</v>
      </c>
      <c r="BU321" t="s">
        <v>74</v>
      </c>
      <c r="BV321" t="s">
        <v>52</v>
      </c>
      <c r="BW321" t="s">
        <v>76</v>
      </c>
      <c r="BX321" t="s">
        <v>64</v>
      </c>
      <c r="BY321" t="s">
        <v>67</v>
      </c>
      <c r="BZ321" t="s">
        <v>65</v>
      </c>
      <c r="CA321" t="s">
        <v>68</v>
      </c>
      <c r="CB321" t="s">
        <v>73</v>
      </c>
      <c r="CC321" t="s">
        <v>75</v>
      </c>
      <c r="CD321" t="s">
        <v>77</v>
      </c>
    </row>
    <row r="322" spans="1:83" x14ac:dyDescent="0.25">
      <c r="A322" t="s">
        <v>17</v>
      </c>
      <c r="B322">
        <v>8</v>
      </c>
      <c r="C322" t="str">
        <f t="shared" si="48"/>
        <v>https://www.enil.no/othello!8</v>
      </c>
      <c r="D322" t="s">
        <v>124</v>
      </c>
      <c r="E322">
        <v>3</v>
      </c>
      <c r="F322" t="str">
        <f t="shared" si="49"/>
        <v>https://www.lutanho.net/play/reversi.html!3</v>
      </c>
      <c r="G322">
        <v>49</v>
      </c>
      <c r="H322">
        <v>15</v>
      </c>
      <c r="I322" cm="1">
        <f t="array" aca="1" ref="I322" ca="1">MAX(ROW($C$1:INDIRECT("$C"&amp;(ROW()-1)))*($C322=$C$1:INDIRECT("$C"&amp;(ROW()-1))),ROW($F$1:INDIRECT("$F"&amp;(ROW()-1)))*($C322=$F$1:INDIRECT("$F"&amp;(ROW()-1))))</f>
        <v>321</v>
      </c>
      <c r="J322" cm="1">
        <f t="array" aca="1" ref="J322" ca="1">MAX(ROW($C$1:INDIRECT("$C"&amp;(ROW()-1)))*($F322=$C$1:INDIRECT("$C"&amp;(ROW()-1))),ROW($F$1:INDIRECT("$F"&amp;(ROW()-1)))*($F322=$F$1:INDIRECT("$F"&amp;(ROW()-1))))</f>
        <v>197</v>
      </c>
      <c r="K322" s="2" cm="1">
        <f t="array" aca="1" ref="K322" ca="1">IF($I322&gt;0,IF(INDEX($C:$C,$I322)=$C322,INDEX($S:$S,$I322),INDEX($T:$T,$I322)),1000)</f>
        <v>1231.5555952636785</v>
      </c>
      <c r="L322" s="2" cm="1">
        <f t="array" aca="1" ref="L322" ca="1">IF($J322&gt;0,IF(INDEX($C:$C,$J322)=$F322,INDEX($S:$S,$J322),INDEX($T:$T,$J322)),1000)</f>
        <v>1030.6608757270496</v>
      </c>
      <c r="M322">
        <f t="shared" ca="1" si="38"/>
        <v>1199.1927332663511</v>
      </c>
      <c r="N322">
        <f t="shared" ca="1" si="39"/>
        <v>377.26992811824488</v>
      </c>
      <c r="O322">
        <f t="shared" ca="1" si="40"/>
        <v>0.76068578256912767</v>
      </c>
      <c r="P322">
        <f t="shared" ca="1" si="41"/>
        <v>0.23931421743087233</v>
      </c>
      <c r="Q322">
        <f t="shared" si="42"/>
        <v>1</v>
      </c>
      <c r="R322">
        <f t="shared" si="43"/>
        <v>0</v>
      </c>
      <c r="S322" s="2">
        <f t="shared" ca="1" si="44"/>
        <v>1239.2136502214664</v>
      </c>
      <c r="T322" s="2">
        <f t="shared" ca="1" si="45"/>
        <v>1023.0028207692617</v>
      </c>
      <c r="V322" t="s">
        <v>93</v>
      </c>
      <c r="W322" t="s">
        <v>38</v>
      </c>
      <c r="X322" t="s">
        <v>43</v>
      </c>
      <c r="Y322" t="s">
        <v>29</v>
      </c>
      <c r="Z322" t="s">
        <v>56</v>
      </c>
      <c r="AA322" t="s">
        <v>30</v>
      </c>
      <c r="AB322" t="s">
        <v>32</v>
      </c>
      <c r="AC322" t="s">
        <v>49</v>
      </c>
      <c r="AD322" t="s">
        <v>22</v>
      </c>
      <c r="AE322" t="s">
        <v>54</v>
      </c>
      <c r="AF322" t="s">
        <v>72</v>
      </c>
      <c r="AG322" t="s">
        <v>48</v>
      </c>
      <c r="AH322" t="s">
        <v>62</v>
      </c>
      <c r="AI322" t="s">
        <v>58</v>
      </c>
      <c r="AJ322" t="s">
        <v>59</v>
      </c>
      <c r="AK322" t="s">
        <v>63</v>
      </c>
      <c r="AL322" t="s">
        <v>57</v>
      </c>
      <c r="AM322" t="s">
        <v>61</v>
      </c>
      <c r="AN322" t="s">
        <v>55</v>
      </c>
      <c r="AO322" t="s">
        <v>71</v>
      </c>
      <c r="AP322" t="s">
        <v>76</v>
      </c>
      <c r="AQ322" t="s">
        <v>73</v>
      </c>
      <c r="AR322" t="s">
        <v>78</v>
      </c>
      <c r="AS322" t="s">
        <v>42</v>
      </c>
      <c r="AT322" t="s">
        <v>77</v>
      </c>
      <c r="AU322" t="s">
        <v>36</v>
      </c>
      <c r="AV322" t="s">
        <v>74</v>
      </c>
      <c r="AW322" t="s">
        <v>75</v>
      </c>
      <c r="AX322" t="s">
        <v>20</v>
      </c>
      <c r="AY322" t="s">
        <v>60</v>
      </c>
      <c r="AZ322" t="s">
        <v>21</v>
      </c>
      <c r="BA322" t="s">
        <v>46</v>
      </c>
      <c r="BB322" t="s">
        <v>24</v>
      </c>
      <c r="BC322" t="s">
        <v>47</v>
      </c>
      <c r="BD322" t="s">
        <v>35</v>
      </c>
      <c r="BE322" t="s">
        <v>31</v>
      </c>
      <c r="BF322" t="s">
        <v>44</v>
      </c>
      <c r="BG322" t="s">
        <v>41</v>
      </c>
      <c r="BH322" t="s">
        <v>34</v>
      </c>
      <c r="BI322" t="s">
        <v>27</v>
      </c>
      <c r="BJ322" t="s">
        <v>28</v>
      </c>
      <c r="BK322" t="s">
        <v>79</v>
      </c>
      <c r="BL322" t="s">
        <v>25</v>
      </c>
      <c r="BM322" t="s">
        <v>39</v>
      </c>
      <c r="BN322" t="s">
        <v>37</v>
      </c>
      <c r="BO322" t="s">
        <v>26</v>
      </c>
      <c r="BP322" t="s">
        <v>23</v>
      </c>
      <c r="BQ322" t="s">
        <v>53</v>
      </c>
      <c r="BR322" t="s">
        <v>51</v>
      </c>
      <c r="BS322" t="s">
        <v>40</v>
      </c>
      <c r="BT322" t="s">
        <v>45</v>
      </c>
      <c r="BU322" t="s">
        <v>52</v>
      </c>
      <c r="BV322" t="s">
        <v>64</v>
      </c>
      <c r="BW322" t="s">
        <v>67</v>
      </c>
      <c r="BX322" t="s">
        <v>65</v>
      </c>
      <c r="BY322" t="s">
        <v>68</v>
      </c>
      <c r="BZ322" t="s">
        <v>70</v>
      </c>
      <c r="CA322" t="s">
        <v>66</v>
      </c>
      <c r="CB322" t="s">
        <v>69</v>
      </c>
      <c r="CC322" t="s">
        <v>87</v>
      </c>
      <c r="CD322" t="s">
        <v>50</v>
      </c>
    </row>
    <row r="323" spans="1:83" x14ac:dyDescent="0.25">
      <c r="A323" t="s">
        <v>124</v>
      </c>
      <c r="B323">
        <v>3</v>
      </c>
      <c r="C323" t="str">
        <f t="shared" ref="C323:C386" si="50">$A323&amp;"!"&amp;$B323</f>
        <v>https://www.lutanho.net/play/reversi.html!3</v>
      </c>
      <c r="D323" t="s">
        <v>17</v>
      </c>
      <c r="E323">
        <v>5</v>
      </c>
      <c r="F323" t="str">
        <f t="shared" ref="F323:F386" si="51">$D323&amp;"!"&amp;$E323</f>
        <v>https://www.enil.no/othello!5</v>
      </c>
      <c r="G323">
        <v>8</v>
      </c>
      <c r="H323">
        <v>56</v>
      </c>
      <c r="I323" cm="1">
        <f t="array" aca="1" ref="I323" ca="1">MAX(ROW($C$1:INDIRECT("$C"&amp;(ROW()-1)))*($C323=$C$1:INDIRECT("$C"&amp;(ROW()-1))),ROW($F$1:INDIRECT("$F"&amp;(ROW()-1)))*($C323=$F$1:INDIRECT("$F"&amp;(ROW()-1))))</f>
        <v>322</v>
      </c>
      <c r="J323" cm="1">
        <f t="array" aca="1" ref="J323" ca="1">MAX(ROW($C$1:INDIRECT("$C"&amp;(ROW()-1)))*($F323=$C$1:INDIRECT("$C"&amp;(ROW()-1))),ROW($F$1:INDIRECT("$F"&amp;(ROW()-1)))*($F323=$F$1:INDIRECT("$F"&amp;(ROW()-1))))</f>
        <v>319</v>
      </c>
      <c r="K323" s="2" cm="1">
        <f t="array" aca="1" ref="K323" ca="1">IF($I323&gt;0,IF(INDEX($C:$C,$I323)=$C323,INDEX($S:$S,$I323),INDEX($T:$T,$I323)),1000)</f>
        <v>1023.0028207692617</v>
      </c>
      <c r="L323" s="2" cm="1">
        <f t="array" aca="1" ref="L323" ca="1">IF($J323&gt;0,IF(INDEX($C:$C,$J323)=$F323,INDEX($S:$S,$J323),INDEX($T:$T,$J323)),1000)</f>
        <v>1135.5721378334702</v>
      </c>
      <c r="M323">
        <f t="shared" ca="1" si="38"/>
        <v>360.99987532958255</v>
      </c>
      <c r="N323">
        <f t="shared" ca="1" si="39"/>
        <v>690.12910686508212</v>
      </c>
      <c r="O323">
        <f t="shared" ca="1" si="40"/>
        <v>0.34344013098739473</v>
      </c>
      <c r="P323">
        <f t="shared" ca="1" si="41"/>
        <v>0.65655986901260521</v>
      </c>
      <c r="Q323">
        <f t="shared" si="42"/>
        <v>0</v>
      </c>
      <c r="R323">
        <f t="shared" si="43"/>
        <v>1</v>
      </c>
      <c r="S323" s="2">
        <f t="shared" ca="1" si="44"/>
        <v>1012.012736577665</v>
      </c>
      <c r="T323" s="2">
        <f t="shared" ca="1" si="45"/>
        <v>1146.5622220250668</v>
      </c>
      <c r="V323" t="s">
        <v>92</v>
      </c>
      <c r="W323" t="s">
        <v>30</v>
      </c>
      <c r="X323" t="s">
        <v>78</v>
      </c>
      <c r="Y323" t="s">
        <v>29</v>
      </c>
      <c r="Z323" t="s">
        <v>20</v>
      </c>
      <c r="AA323" t="s">
        <v>72</v>
      </c>
      <c r="AB323" t="s">
        <v>38</v>
      </c>
      <c r="AC323" t="s">
        <v>21</v>
      </c>
      <c r="AD323" t="s">
        <v>71</v>
      </c>
      <c r="AE323" t="s">
        <v>76</v>
      </c>
      <c r="AF323" t="s">
        <v>32</v>
      </c>
      <c r="AG323" t="s">
        <v>33</v>
      </c>
      <c r="AH323" t="s">
        <v>75</v>
      </c>
      <c r="AI323" t="s">
        <v>22</v>
      </c>
      <c r="AJ323" t="s">
        <v>79</v>
      </c>
      <c r="AK323" t="s">
        <v>42</v>
      </c>
      <c r="AL323" t="s">
        <v>55</v>
      </c>
      <c r="AM323" t="s">
        <v>77</v>
      </c>
      <c r="AN323" t="s">
        <v>73</v>
      </c>
      <c r="AO323" t="s">
        <v>54</v>
      </c>
      <c r="AP323" t="s">
        <v>48</v>
      </c>
      <c r="AQ323" t="s">
        <v>74</v>
      </c>
      <c r="AR323" t="s">
        <v>61</v>
      </c>
      <c r="AS323" t="s">
        <v>23</v>
      </c>
      <c r="AT323" t="s">
        <v>28</v>
      </c>
      <c r="AU323" t="s">
        <v>56</v>
      </c>
      <c r="AV323" t="s">
        <v>57</v>
      </c>
      <c r="AW323" t="s">
        <v>25</v>
      </c>
      <c r="AX323" t="s">
        <v>36</v>
      </c>
      <c r="AY323" t="s">
        <v>24</v>
      </c>
      <c r="AZ323" t="s">
        <v>44</v>
      </c>
      <c r="BA323" t="s">
        <v>62</v>
      </c>
      <c r="BB323" t="s">
        <v>59</v>
      </c>
      <c r="BC323" t="s">
        <v>58</v>
      </c>
      <c r="BD323" t="s">
        <v>66</v>
      </c>
      <c r="BE323" t="s">
        <v>41</v>
      </c>
      <c r="BF323" t="s">
        <v>39</v>
      </c>
      <c r="BG323" t="s">
        <v>47</v>
      </c>
      <c r="BH323" t="s">
        <v>52</v>
      </c>
      <c r="BI323" t="s">
        <v>46</v>
      </c>
      <c r="BJ323" t="s">
        <v>31</v>
      </c>
      <c r="BK323" t="s">
        <v>69</v>
      </c>
      <c r="BL323" t="s">
        <v>63</v>
      </c>
      <c r="BM323" t="s">
        <v>70</v>
      </c>
      <c r="BN323" t="s">
        <v>87</v>
      </c>
      <c r="BO323" t="s">
        <v>68</v>
      </c>
      <c r="BP323" t="s">
        <v>67</v>
      </c>
      <c r="BQ323" t="s">
        <v>65</v>
      </c>
      <c r="BR323" t="s">
        <v>64</v>
      </c>
      <c r="BS323" t="s">
        <v>37</v>
      </c>
      <c r="BT323" t="s">
        <v>26</v>
      </c>
      <c r="BU323" t="s">
        <v>45</v>
      </c>
      <c r="BV323" t="s">
        <v>34</v>
      </c>
      <c r="BW323" t="s">
        <v>35</v>
      </c>
      <c r="BX323" t="s">
        <v>27</v>
      </c>
      <c r="BY323" t="s">
        <v>40</v>
      </c>
      <c r="BZ323" t="s">
        <v>53</v>
      </c>
      <c r="CA323" t="s">
        <v>49</v>
      </c>
      <c r="CB323" t="s">
        <v>50</v>
      </c>
      <c r="CC323" t="s">
        <v>51</v>
      </c>
      <c r="CD323" t="s">
        <v>87</v>
      </c>
      <c r="CE323" t="s">
        <v>60</v>
      </c>
    </row>
    <row r="324" spans="1:83" x14ac:dyDescent="0.25">
      <c r="A324" t="s">
        <v>124</v>
      </c>
      <c r="B324">
        <v>3</v>
      </c>
      <c r="C324" t="str">
        <f t="shared" si="50"/>
        <v>https://www.lutanho.net/play/reversi.html!3</v>
      </c>
      <c r="D324" t="s">
        <v>118</v>
      </c>
      <c r="F324" t="str">
        <f t="shared" si="51"/>
        <v>http://omerkel.github.io/UCThello/html5/src/!</v>
      </c>
      <c r="G324">
        <v>18</v>
      </c>
      <c r="H324">
        <v>46</v>
      </c>
      <c r="I324" cm="1">
        <f t="array" aca="1" ref="I324" ca="1">MAX(ROW($C$1:INDIRECT("$C"&amp;(ROW()-1)))*($C324=$C$1:INDIRECT("$C"&amp;(ROW()-1))),ROW($F$1:INDIRECT("$F"&amp;(ROW()-1)))*($C324=$F$1:INDIRECT("$F"&amp;(ROW()-1))))</f>
        <v>323</v>
      </c>
      <c r="J324" cm="1">
        <f t="array" aca="1" ref="J324" ca="1">MAX(ROW($C$1:INDIRECT("$C"&amp;(ROW()-1)))*($F324=$C$1:INDIRECT("$C"&amp;(ROW()-1))),ROW($F$1:INDIRECT("$F"&amp;(ROW()-1)))*($F324=$F$1:INDIRECT("$F"&amp;(ROW()-1))))</f>
        <v>320</v>
      </c>
      <c r="K324" s="2" cm="1">
        <f t="array" aca="1" ref="K324" ca="1">IF($I324&gt;0,IF(INDEX($C:$C,$I324)=$C324,INDEX($S:$S,$I324),INDEX($T:$T,$I324)),1000)</f>
        <v>1012.012736577665</v>
      </c>
      <c r="L324" s="2" cm="1">
        <f t="array" aca="1" ref="L324" ca="1">IF($J324&gt;0,IF(INDEX($C:$C,$J324)=$F324,INDEX($S:$S,$J324),INDEX($T:$T,$J324)),1000)</f>
        <v>1048.5513643904021</v>
      </c>
      <c r="M324">
        <f t="shared" ca="1" si="38"/>
        <v>338.86900030199831</v>
      </c>
      <c r="N324">
        <f t="shared" ca="1" si="39"/>
        <v>418.19459070799587</v>
      </c>
      <c r="O324">
        <f t="shared" ca="1" si="40"/>
        <v>0.44760969134695161</v>
      </c>
      <c r="P324">
        <f t="shared" ca="1" si="41"/>
        <v>0.55239030865304839</v>
      </c>
      <c r="Q324">
        <f t="shared" si="42"/>
        <v>0</v>
      </c>
      <c r="R324">
        <f t="shared" si="43"/>
        <v>1</v>
      </c>
      <c r="S324" s="2">
        <f t="shared" ca="1" si="44"/>
        <v>997.68922645456257</v>
      </c>
      <c r="T324" s="2">
        <f t="shared" ca="1" si="45"/>
        <v>1062.8748745135047</v>
      </c>
    </row>
    <row r="325" spans="1:83" x14ac:dyDescent="0.25">
      <c r="A325" t="s">
        <v>124</v>
      </c>
      <c r="B325">
        <v>3</v>
      </c>
      <c r="C325" t="str">
        <f t="shared" si="50"/>
        <v>https://www.lutanho.net/play/reversi.html!3</v>
      </c>
      <c r="D325" t="s">
        <v>116</v>
      </c>
      <c r="E325" t="s">
        <v>131</v>
      </c>
      <c r="F325" t="str">
        <f t="shared" si="51"/>
        <v>https://kana.github.io/othello-js/!M-4096</v>
      </c>
      <c r="G325">
        <v>26</v>
      </c>
      <c r="H325">
        <v>38</v>
      </c>
      <c r="I325" cm="1">
        <f t="array" aca="1" ref="I325" ca="1">MAX(ROW($C$1:INDIRECT("$C"&amp;(ROW()-1)))*($C325=$C$1:INDIRECT("$C"&amp;(ROW()-1))),ROW($F$1:INDIRECT("$F"&amp;(ROW()-1)))*($C325=$F$1:INDIRECT("$F"&amp;(ROW()-1))))</f>
        <v>324</v>
      </c>
      <c r="J325" cm="1">
        <f t="array" aca="1" ref="J325" ca="1">MAX(ROW($C$1:INDIRECT("$C"&amp;(ROW()-1)))*($F325=$C$1:INDIRECT("$C"&amp;(ROW()-1))),ROW($F$1:INDIRECT("$F"&amp;(ROW()-1)))*($F325=$F$1:INDIRECT("$F"&amp;(ROW()-1))))</f>
        <v>321</v>
      </c>
      <c r="K325" s="2" cm="1">
        <f t="array" aca="1" ref="K325" ca="1">IF($I325&gt;0,IF(INDEX($C:$C,$I325)=$C325,INDEX($S:$S,$I325),INDEX($T:$T,$I325)),1000)</f>
        <v>997.68922645456257</v>
      </c>
      <c r="L325" s="2" cm="1">
        <f t="array" aca="1" ref="L325" ca="1">IF($J325&gt;0,IF(INDEX($C:$C,$J325)=$F325,INDEX($S:$S,$J325),INDEX($T:$T,$J325)),1000)</f>
        <v>1048.3577997327698</v>
      </c>
      <c r="M325">
        <f t="shared" ca="1" si="38"/>
        <v>312.04919469595694</v>
      </c>
      <c r="N325">
        <f t="shared" ca="1" si="39"/>
        <v>417.72887783920021</v>
      </c>
      <c r="O325">
        <f t="shared" ca="1" si="40"/>
        <v>0.42759464341253406</v>
      </c>
      <c r="P325">
        <f t="shared" ca="1" si="41"/>
        <v>0.57240535658746594</v>
      </c>
      <c r="Q325">
        <f t="shared" si="42"/>
        <v>0</v>
      </c>
      <c r="R325">
        <f t="shared" si="43"/>
        <v>1</v>
      </c>
      <c r="S325" s="2">
        <f t="shared" ca="1" si="44"/>
        <v>984.00619786536151</v>
      </c>
      <c r="T325" s="2">
        <f t="shared" ca="1" si="45"/>
        <v>1062.0408283219708</v>
      </c>
    </row>
    <row r="326" spans="1:83" x14ac:dyDescent="0.25">
      <c r="A326" t="s">
        <v>124</v>
      </c>
      <c r="B326">
        <v>3</v>
      </c>
      <c r="C326" t="str">
        <f t="shared" si="50"/>
        <v>https://www.lutanho.net/play/reversi.html!3</v>
      </c>
      <c r="D326" t="s">
        <v>190</v>
      </c>
      <c r="E326">
        <v>10</v>
      </c>
      <c r="F326" t="str">
        <f t="shared" si="51"/>
        <v>https://ogeon.github.io/reversi/!10</v>
      </c>
      <c r="G326">
        <v>16</v>
      </c>
      <c r="H326">
        <v>48</v>
      </c>
      <c r="I326" cm="1">
        <f t="array" aca="1" ref="I326" ca="1">MAX(ROW($C$1:INDIRECT("$C"&amp;(ROW()-1)))*($C326=$C$1:INDIRECT("$C"&amp;(ROW()-1))),ROW($F$1:INDIRECT("$F"&amp;(ROW()-1)))*($C326=$F$1:INDIRECT("$F"&amp;(ROW()-1))))</f>
        <v>325</v>
      </c>
      <c r="J326" cm="1">
        <f t="array" aca="1" ref="J326" ca="1">MAX(ROW($C$1:INDIRECT("$C"&amp;(ROW()-1)))*($F326=$C$1:INDIRECT("$C"&amp;(ROW()-1))),ROW($F$1:INDIRECT("$F"&amp;(ROW()-1)))*($F326=$F$1:INDIRECT("$F"&amp;(ROW()-1))))</f>
        <v>318</v>
      </c>
      <c r="K326" s="2" cm="1">
        <f t="array" aca="1" ref="K326" ca="1">IF($I326&gt;0,IF(INDEX($C:$C,$I326)=$C326,INDEX($S:$S,$I326),INDEX($T:$T,$I326)),1000)</f>
        <v>984.00619786536151</v>
      </c>
      <c r="L326" s="2" cm="1">
        <f t="array" aca="1" ref="L326" ca="1">IF($J326&gt;0,IF(INDEX($C:$C,$J326)=$F326,INDEX($S:$S,$J326),INDEX($T:$T,$J326)),1000)</f>
        <v>1044.0470100178559</v>
      </c>
      <c r="M326">
        <f t="shared" ca="1" si="38"/>
        <v>288.41344008064704</v>
      </c>
      <c r="N326">
        <f t="shared" ca="1" si="39"/>
        <v>407.49053447555912</v>
      </c>
      <c r="O326">
        <f t="shared" ca="1" si="40"/>
        <v>0.41444430643548902</v>
      </c>
      <c r="P326">
        <f t="shared" ca="1" si="41"/>
        <v>0.58555569356451109</v>
      </c>
      <c r="Q326">
        <f t="shared" si="42"/>
        <v>0</v>
      </c>
      <c r="R326">
        <f t="shared" si="43"/>
        <v>1</v>
      </c>
      <c r="S326" s="2">
        <f t="shared" ca="1" si="44"/>
        <v>970.74398005942589</v>
      </c>
      <c r="T326" s="2">
        <f t="shared" ca="1" si="45"/>
        <v>1057.3092278237916</v>
      </c>
    </row>
    <row r="327" spans="1:83" x14ac:dyDescent="0.25">
      <c r="A327" t="s">
        <v>118</v>
      </c>
      <c r="C327" t="str">
        <f t="shared" si="50"/>
        <v>http://omerkel.github.io/UCThello/html5/src/!</v>
      </c>
      <c r="D327" t="s">
        <v>194</v>
      </c>
      <c r="F327" t="str">
        <f t="shared" si="51"/>
        <v>https://www.hanshq.net/files/othello/web/web_othello.html!</v>
      </c>
      <c r="G327">
        <v>0</v>
      </c>
      <c r="H327">
        <v>63</v>
      </c>
      <c r="I327" cm="1">
        <f t="array" aca="1" ref="I327" ca="1">MAX(ROW($C$1:INDIRECT("$C"&amp;(ROW()-1)))*($C327=$C$1:INDIRECT("$C"&amp;(ROW()-1))),ROW($F$1:INDIRECT("$F"&amp;(ROW()-1)))*($C327=$F$1:INDIRECT("$F"&amp;(ROW()-1))))</f>
        <v>324</v>
      </c>
      <c r="J327" cm="1">
        <f t="array" aca="1" ref="J327" ca="1">MAX(ROW($C$1:INDIRECT("$C"&amp;(ROW()-1)))*($F327=$C$1:INDIRECT("$C"&amp;(ROW()-1))),ROW($F$1:INDIRECT("$F"&amp;(ROW()-1)))*($F327=$F$1:INDIRECT("$F"&amp;(ROW()-1))))</f>
        <v>258</v>
      </c>
      <c r="K327" s="2" cm="1">
        <f t="array" aca="1" ref="K327" ca="1">IF($I327&gt;0,IF(INDEX($C:$C,$I327)=$C327,INDEX($S:$S,$I327),INDEX($T:$T,$I327)),1000)</f>
        <v>1062.8748745135047</v>
      </c>
      <c r="L327" s="2" cm="1">
        <f t="array" aca="1" ref="L327" ca="1">IF($J327&gt;0,IF(INDEX($C:$C,$J327)=$F327,INDEX($S:$S,$J327),INDEX($T:$T,$J327)),1000)</f>
        <v>1162.0768973649824</v>
      </c>
      <c r="M327">
        <f t="shared" ca="1" si="38"/>
        <v>454.13731326241509</v>
      </c>
      <c r="N327">
        <f t="shared" ca="1" si="39"/>
        <v>803.88188723533699</v>
      </c>
      <c r="O327">
        <f t="shared" ca="1" si="40"/>
        <v>0.36099394435532434</v>
      </c>
      <c r="P327">
        <f t="shared" ca="1" si="41"/>
        <v>0.63900605564467572</v>
      </c>
      <c r="Q327">
        <f t="shared" si="42"/>
        <v>0</v>
      </c>
      <c r="R327">
        <f t="shared" si="43"/>
        <v>1</v>
      </c>
      <c r="S327" s="2">
        <f t="shared" ca="1" si="44"/>
        <v>1051.3230682941344</v>
      </c>
      <c r="T327" s="2">
        <f t="shared" ca="1" si="45"/>
        <v>1173.6287035843527</v>
      </c>
    </row>
    <row r="328" spans="1:83" x14ac:dyDescent="0.25">
      <c r="A328" t="s">
        <v>118</v>
      </c>
      <c r="C328" t="str">
        <f t="shared" si="50"/>
        <v>http://omerkel.github.io/UCThello/html5/src/!</v>
      </c>
      <c r="D328" t="s">
        <v>17</v>
      </c>
      <c r="E328">
        <v>5</v>
      </c>
      <c r="F328" t="str">
        <f t="shared" si="51"/>
        <v>https://www.enil.no/othello!5</v>
      </c>
      <c r="G328">
        <v>7</v>
      </c>
      <c r="H328">
        <v>57</v>
      </c>
      <c r="I328" cm="1">
        <f t="array" aca="1" ref="I328" ca="1">MAX(ROW($C$1:INDIRECT("$C"&amp;(ROW()-1)))*($C328=$C$1:INDIRECT("$C"&amp;(ROW()-1))),ROW($F$1:INDIRECT("$F"&amp;(ROW()-1)))*($C328=$F$1:INDIRECT("$F"&amp;(ROW()-1))))</f>
        <v>327</v>
      </c>
      <c r="J328" cm="1">
        <f t="array" aca="1" ref="J328" ca="1">MAX(ROW($C$1:INDIRECT("$C"&amp;(ROW()-1)))*($F328=$C$1:INDIRECT("$C"&amp;(ROW()-1))),ROW($F$1:INDIRECT("$F"&amp;(ROW()-1)))*($F328=$F$1:INDIRECT("$F"&amp;(ROW()-1))))</f>
        <v>323</v>
      </c>
      <c r="K328" s="2" cm="1">
        <f t="array" aca="1" ref="K328" ca="1">IF($I328&gt;0,IF(INDEX($C:$C,$I328)=$C328,INDEX($S:$S,$I328),INDEX($T:$T,$I328)),1000)</f>
        <v>1051.3230682941344</v>
      </c>
      <c r="L328" s="2" cm="1">
        <f t="array" aca="1" ref="L328" ca="1">IF($J328&gt;0,IF(INDEX($C:$C,$J328)=$F328,INDEX($S:$S,$J328),INDEX($T:$T,$J328)),1000)</f>
        <v>1146.5622220250668</v>
      </c>
      <c r="M328">
        <f t="shared" ca="1" si="38"/>
        <v>424.9204871817995</v>
      </c>
      <c r="N328">
        <f t="shared" ca="1" si="39"/>
        <v>735.20009595915133</v>
      </c>
      <c r="O328">
        <f t="shared" ca="1" si="40"/>
        <v>0.36627269040547056</v>
      </c>
      <c r="P328">
        <f t="shared" ca="1" si="41"/>
        <v>0.63372730959452939</v>
      </c>
      <c r="Q328">
        <f t="shared" si="42"/>
        <v>0</v>
      </c>
      <c r="R328">
        <f t="shared" si="43"/>
        <v>1</v>
      </c>
      <c r="S328" s="2">
        <f t="shared" ca="1" si="44"/>
        <v>1039.6023422011592</v>
      </c>
      <c r="T328" s="2">
        <f t="shared" ca="1" si="45"/>
        <v>1158.282948118042</v>
      </c>
      <c r="V328" t="s">
        <v>86</v>
      </c>
      <c r="W328" t="s">
        <v>22</v>
      </c>
      <c r="X328" t="s">
        <v>38</v>
      </c>
      <c r="Y328" t="s">
        <v>42</v>
      </c>
      <c r="Z328" t="s">
        <v>20</v>
      </c>
      <c r="AA328" t="s">
        <v>33</v>
      </c>
      <c r="AB328" t="s">
        <v>36</v>
      </c>
      <c r="AC328" t="s">
        <v>79</v>
      </c>
      <c r="AD328" t="s">
        <v>32</v>
      </c>
      <c r="AE328" t="s">
        <v>24</v>
      </c>
      <c r="AF328" t="s">
        <v>56</v>
      </c>
      <c r="AG328" t="s">
        <v>78</v>
      </c>
      <c r="AH328" t="s">
        <v>77</v>
      </c>
      <c r="AI328" t="s">
        <v>46</v>
      </c>
      <c r="AJ328" t="s">
        <v>47</v>
      </c>
      <c r="AK328" t="s">
        <v>43</v>
      </c>
      <c r="AL328" t="s">
        <v>48</v>
      </c>
      <c r="AM328" t="s">
        <v>44</v>
      </c>
      <c r="AN328" t="s">
        <v>41</v>
      </c>
      <c r="AO328" t="s">
        <v>26</v>
      </c>
      <c r="AP328" t="s">
        <v>28</v>
      </c>
      <c r="AQ328" t="s">
        <v>30</v>
      </c>
      <c r="AR328" t="s">
        <v>29</v>
      </c>
      <c r="AS328" t="s">
        <v>25</v>
      </c>
      <c r="AT328" t="s">
        <v>31</v>
      </c>
      <c r="AU328" t="s">
        <v>64</v>
      </c>
      <c r="AV328" t="s">
        <v>39</v>
      </c>
      <c r="AW328" t="s">
        <v>52</v>
      </c>
      <c r="AX328" t="s">
        <v>40</v>
      </c>
      <c r="AY328" t="s">
        <v>54</v>
      </c>
      <c r="AZ328" t="s">
        <v>57</v>
      </c>
      <c r="BA328" t="s">
        <v>75</v>
      </c>
      <c r="BB328" t="s">
        <v>68</v>
      </c>
      <c r="BC328" t="s">
        <v>58</v>
      </c>
      <c r="BD328" t="s">
        <v>62</v>
      </c>
      <c r="BE328" t="s">
        <v>61</v>
      </c>
      <c r="BF328" t="s">
        <v>67</v>
      </c>
      <c r="BG328" t="s">
        <v>45</v>
      </c>
      <c r="BH328" t="s">
        <v>37</v>
      </c>
      <c r="BI328" t="s">
        <v>49</v>
      </c>
      <c r="BJ328" t="s">
        <v>55</v>
      </c>
      <c r="BK328" t="s">
        <v>65</v>
      </c>
      <c r="BL328" t="s">
        <v>23</v>
      </c>
      <c r="BM328" t="s">
        <v>73</v>
      </c>
      <c r="BN328" t="s">
        <v>76</v>
      </c>
      <c r="BO328" t="s">
        <v>60</v>
      </c>
      <c r="BP328" t="s">
        <v>50</v>
      </c>
      <c r="BQ328" t="s">
        <v>51</v>
      </c>
      <c r="BR328" t="s">
        <v>53</v>
      </c>
      <c r="BS328" t="s">
        <v>35</v>
      </c>
      <c r="BT328" t="s">
        <v>27</v>
      </c>
      <c r="BU328" t="s">
        <v>71</v>
      </c>
      <c r="BV328" t="s">
        <v>74</v>
      </c>
      <c r="BW328" t="s">
        <v>34</v>
      </c>
      <c r="BX328" t="s">
        <v>72</v>
      </c>
      <c r="BY328" t="s">
        <v>59</v>
      </c>
      <c r="BZ328" t="s">
        <v>70</v>
      </c>
      <c r="CA328" t="s">
        <v>69</v>
      </c>
      <c r="CB328" t="s">
        <v>66</v>
      </c>
      <c r="CC328" t="s">
        <v>63</v>
      </c>
    </row>
    <row r="329" spans="1:83" x14ac:dyDescent="0.25">
      <c r="A329" t="s">
        <v>118</v>
      </c>
      <c r="C329" t="str">
        <f t="shared" si="50"/>
        <v>http://omerkel.github.io/UCThello/html5/src/!</v>
      </c>
      <c r="D329" t="s">
        <v>116</v>
      </c>
      <c r="E329" t="s">
        <v>131</v>
      </c>
      <c r="F329" t="str">
        <f t="shared" si="51"/>
        <v>https://kana.github.io/othello-js/!M-4096</v>
      </c>
      <c r="G329">
        <v>33</v>
      </c>
      <c r="H329">
        <v>31</v>
      </c>
      <c r="I329" cm="1">
        <f t="array" aca="1" ref="I329" ca="1">MAX(ROW($C$1:INDIRECT("$C"&amp;(ROW()-1)))*($C329=$C$1:INDIRECT("$C"&amp;(ROW()-1))),ROW($F$1:INDIRECT("$F"&amp;(ROW()-1)))*($C329=$F$1:INDIRECT("$F"&amp;(ROW()-1))))</f>
        <v>328</v>
      </c>
      <c r="J329" cm="1">
        <f t="array" aca="1" ref="J329" ca="1">MAX(ROW($C$1:INDIRECT("$C"&amp;(ROW()-1)))*($F329=$C$1:INDIRECT("$C"&amp;(ROW()-1))),ROW($F$1:INDIRECT("$F"&amp;(ROW()-1)))*($F329=$F$1:INDIRECT("$F"&amp;(ROW()-1))))</f>
        <v>325</v>
      </c>
      <c r="K329" s="2" cm="1">
        <f t="array" aca="1" ref="K329" ca="1">IF($I329&gt;0,IF(INDEX($C:$C,$I329)=$C329,INDEX($S:$S,$I329),INDEX($T:$T,$I329)),1000)</f>
        <v>1039.6023422011592</v>
      </c>
      <c r="L329" s="2" cm="1">
        <f t="array" aca="1" ref="L329" ca="1">IF($J329&gt;0,IF(INDEX($C:$C,$J329)=$F329,INDEX($S:$S,$J329),INDEX($T:$T,$J329)),1000)</f>
        <v>1062.0408283219708</v>
      </c>
      <c r="M329">
        <f t="shared" ca="1" si="38"/>
        <v>397.19690475725741</v>
      </c>
      <c r="N329">
        <f t="shared" ca="1" si="39"/>
        <v>451.96215507335171</v>
      </c>
      <c r="O329">
        <f t="shared" ca="1" si="40"/>
        <v>0.46775324382276573</v>
      </c>
      <c r="P329">
        <f t="shared" ca="1" si="41"/>
        <v>0.53224675617723427</v>
      </c>
      <c r="Q329">
        <f t="shared" si="42"/>
        <v>1</v>
      </c>
      <c r="R329">
        <f t="shared" si="43"/>
        <v>0</v>
      </c>
      <c r="S329" s="2">
        <f t="shared" ca="1" si="44"/>
        <v>1056.6342383988308</v>
      </c>
      <c r="T329" s="2">
        <f t="shared" ca="1" si="45"/>
        <v>1045.0089321242992</v>
      </c>
    </row>
    <row r="330" spans="1:83" x14ac:dyDescent="0.25">
      <c r="A330" t="s">
        <v>118</v>
      </c>
      <c r="C330" t="str">
        <f t="shared" si="50"/>
        <v>http://omerkel.github.io/UCThello/html5/src/!</v>
      </c>
      <c r="D330" t="s">
        <v>190</v>
      </c>
      <c r="E330">
        <v>10</v>
      </c>
      <c r="F330" t="str">
        <f t="shared" si="51"/>
        <v>https://ogeon.github.io/reversi/!10</v>
      </c>
      <c r="G330">
        <v>30</v>
      </c>
      <c r="H330">
        <v>34</v>
      </c>
      <c r="I330" cm="1">
        <f t="array" aca="1" ref="I330" ca="1">MAX(ROW($C$1:INDIRECT("$C"&amp;(ROW()-1)))*($C330=$C$1:INDIRECT("$C"&amp;(ROW()-1))),ROW($F$1:INDIRECT("$F"&amp;(ROW()-1)))*($C330=$F$1:INDIRECT("$F"&amp;(ROW()-1))))</f>
        <v>329</v>
      </c>
      <c r="J330" cm="1">
        <f t="array" aca="1" ref="J330" ca="1">MAX(ROW($C$1:INDIRECT("$C"&amp;(ROW()-1)))*($F330=$C$1:INDIRECT("$C"&amp;(ROW()-1))),ROW($F$1:INDIRECT("$F"&amp;(ROW()-1)))*($F330=$F$1:INDIRECT("$F"&amp;(ROW()-1))))</f>
        <v>326</v>
      </c>
      <c r="K330" s="2" cm="1">
        <f t="array" aca="1" ref="K330" ca="1">IF($I330&gt;0,IF(INDEX($C:$C,$I330)=$C330,INDEX($S:$S,$I330),INDEX($T:$T,$I330)),1000)</f>
        <v>1056.6342383988308</v>
      </c>
      <c r="L330" s="2" cm="1">
        <f t="array" aca="1" ref="L330" ca="1">IF($J330&gt;0,IF(INDEX($C:$C,$J330)=$F330,INDEX($S:$S,$J330),INDEX($T:$T,$J330)),1000)</f>
        <v>1057.3092278237916</v>
      </c>
      <c r="M330">
        <f t="shared" ca="1" si="38"/>
        <v>438.11245115014577</v>
      </c>
      <c r="N330">
        <f t="shared" ca="1" si="39"/>
        <v>439.81807111977162</v>
      </c>
      <c r="O330">
        <f t="shared" ca="1" si="40"/>
        <v>0.49902861335472426</v>
      </c>
      <c r="P330">
        <f t="shared" ca="1" si="41"/>
        <v>0.50097138664527563</v>
      </c>
      <c r="Q330">
        <f t="shared" si="42"/>
        <v>0</v>
      </c>
      <c r="R330">
        <f t="shared" si="43"/>
        <v>1</v>
      </c>
      <c r="S330" s="2">
        <f t="shared" ca="1" si="44"/>
        <v>1040.6653227714796</v>
      </c>
      <c r="T330" s="2">
        <f t="shared" ca="1" si="45"/>
        <v>1073.2781434511428</v>
      </c>
    </row>
    <row r="331" spans="1:83" x14ac:dyDescent="0.25">
      <c r="A331" t="s">
        <v>17</v>
      </c>
      <c r="B331">
        <v>5</v>
      </c>
      <c r="C331" t="str">
        <f t="shared" si="50"/>
        <v>https://www.enil.no/othello!5</v>
      </c>
      <c r="D331" t="s">
        <v>17</v>
      </c>
      <c r="E331">
        <v>8</v>
      </c>
      <c r="F331" t="str">
        <f t="shared" si="51"/>
        <v>https://www.enil.no/othello!8</v>
      </c>
      <c r="G331">
        <v>27</v>
      </c>
      <c r="H331">
        <v>37</v>
      </c>
      <c r="I331" cm="1">
        <f t="array" aca="1" ref="I331" ca="1">MAX(ROW($C$1:INDIRECT("$C"&amp;(ROW()-1)))*($C331=$C$1:INDIRECT("$C"&amp;(ROW()-1))),ROW($F$1:INDIRECT("$F"&amp;(ROW()-1)))*($C331=$F$1:INDIRECT("$F"&amp;(ROW()-1))))</f>
        <v>328</v>
      </c>
      <c r="J331" cm="1">
        <f t="array" aca="1" ref="J331" ca="1">MAX(ROW($C$1:INDIRECT("$C"&amp;(ROW()-1)))*($F331=$C$1:INDIRECT("$C"&amp;(ROW()-1))),ROW($F$1:INDIRECT("$F"&amp;(ROW()-1)))*($F331=$F$1:INDIRECT("$F"&amp;(ROW()-1))))</f>
        <v>322</v>
      </c>
      <c r="K331" s="2" cm="1">
        <f t="array" aca="1" ref="K331" ca="1">IF($I331&gt;0,IF(INDEX($C:$C,$I331)=$C331,INDEX($S:$S,$I331),INDEX($T:$T,$I331)),1000)</f>
        <v>1158.282948118042</v>
      </c>
      <c r="L331" s="2" cm="1">
        <f t="array" aca="1" ref="L331" ca="1">IF($J331&gt;0,IF(INDEX($C:$C,$J331)=$F331,INDEX($S:$S,$J331),INDEX($T:$T,$J331)),1000)</f>
        <v>1239.2136502214664</v>
      </c>
      <c r="M331">
        <f t="shared" ca="1" si="38"/>
        <v>786.51565309147838</v>
      </c>
      <c r="N331">
        <f t="shared" ca="1" si="39"/>
        <v>1253.2396468732072</v>
      </c>
      <c r="O331">
        <f t="shared" ca="1" si="40"/>
        <v>0.3855931410523093</v>
      </c>
      <c r="P331">
        <f t="shared" ca="1" si="41"/>
        <v>0.61440685894769076</v>
      </c>
      <c r="Q331">
        <f t="shared" si="42"/>
        <v>0</v>
      </c>
      <c r="R331">
        <f t="shared" si="43"/>
        <v>1</v>
      </c>
      <c r="S331" s="2">
        <f t="shared" ca="1" si="44"/>
        <v>1145.943967604368</v>
      </c>
      <c r="T331" s="2">
        <f t="shared" ca="1" si="45"/>
        <v>1251.5526307351404</v>
      </c>
      <c r="V331" t="s">
        <v>92</v>
      </c>
      <c r="W331" t="s">
        <v>29</v>
      </c>
      <c r="X331" t="s">
        <v>20</v>
      </c>
      <c r="Y331" t="s">
        <v>30</v>
      </c>
      <c r="Z331" t="s">
        <v>38</v>
      </c>
      <c r="AA331" t="s">
        <v>21</v>
      </c>
      <c r="AB331" t="s">
        <v>46</v>
      </c>
      <c r="AC331" t="s">
        <v>78</v>
      </c>
      <c r="AD331" t="s">
        <v>42</v>
      </c>
      <c r="AE331" t="s">
        <v>36</v>
      </c>
      <c r="AF331" t="s">
        <v>25</v>
      </c>
      <c r="AG331" t="s">
        <v>24</v>
      </c>
      <c r="AH331" t="s">
        <v>79</v>
      </c>
      <c r="AI331" t="s">
        <v>22</v>
      </c>
      <c r="AJ331" t="s">
        <v>33</v>
      </c>
      <c r="AK331" t="s">
        <v>32</v>
      </c>
      <c r="AL331" t="s">
        <v>23</v>
      </c>
      <c r="AM331" t="s">
        <v>31</v>
      </c>
      <c r="AN331" t="s">
        <v>41</v>
      </c>
      <c r="AO331" t="s">
        <v>26</v>
      </c>
      <c r="AP331" t="s">
        <v>44</v>
      </c>
      <c r="AQ331" t="s">
        <v>39</v>
      </c>
      <c r="AR331" t="s">
        <v>64</v>
      </c>
      <c r="AS331" t="s">
        <v>27</v>
      </c>
      <c r="AT331" t="s">
        <v>34</v>
      </c>
      <c r="AU331" t="s">
        <v>37</v>
      </c>
      <c r="AV331" t="s">
        <v>28</v>
      </c>
      <c r="AW331" t="s">
        <v>35</v>
      </c>
      <c r="AX331" t="s">
        <v>72</v>
      </c>
      <c r="AY331" t="s">
        <v>76</v>
      </c>
      <c r="AZ331" t="s">
        <v>75</v>
      </c>
      <c r="BA331" t="s">
        <v>56</v>
      </c>
      <c r="BB331" t="s">
        <v>77</v>
      </c>
      <c r="BC331" t="s">
        <v>52</v>
      </c>
      <c r="BD331" t="s">
        <v>62</v>
      </c>
      <c r="BE331" t="s">
        <v>73</v>
      </c>
      <c r="BF331" t="s">
        <v>68</v>
      </c>
      <c r="BG331" t="s">
        <v>49</v>
      </c>
      <c r="BH331" t="s">
        <v>58</v>
      </c>
      <c r="BI331" t="s">
        <v>74</v>
      </c>
      <c r="BJ331" t="s">
        <v>71</v>
      </c>
      <c r="BK331" t="s">
        <v>54</v>
      </c>
      <c r="BL331" t="s">
        <v>67</v>
      </c>
      <c r="BM331" t="s">
        <v>59</v>
      </c>
      <c r="BN331" t="s">
        <v>63</v>
      </c>
      <c r="BO331" t="s">
        <v>47</v>
      </c>
      <c r="BP331" t="s">
        <v>45</v>
      </c>
      <c r="BQ331" t="s">
        <v>40</v>
      </c>
      <c r="BR331" t="s">
        <v>57</v>
      </c>
      <c r="BS331" t="s">
        <v>65</v>
      </c>
      <c r="BT331" t="s">
        <v>55</v>
      </c>
      <c r="BU331" t="s">
        <v>61</v>
      </c>
      <c r="BV331" t="s">
        <v>60</v>
      </c>
      <c r="BW331" t="s">
        <v>48</v>
      </c>
      <c r="BX331" t="s">
        <v>66</v>
      </c>
      <c r="BY331" t="s">
        <v>50</v>
      </c>
      <c r="BZ331" t="s">
        <v>53</v>
      </c>
      <c r="CA331" t="s">
        <v>51</v>
      </c>
      <c r="CB331" t="s">
        <v>87</v>
      </c>
      <c r="CC331" t="s">
        <v>69</v>
      </c>
      <c r="CD331" t="s">
        <v>87</v>
      </c>
      <c r="CE331" t="s">
        <v>70</v>
      </c>
    </row>
    <row r="332" spans="1:83" x14ac:dyDescent="0.25">
      <c r="A332" t="s">
        <v>17</v>
      </c>
      <c r="B332">
        <v>5</v>
      </c>
      <c r="C332" t="str">
        <f t="shared" si="50"/>
        <v>https://www.enil.no/othello!5</v>
      </c>
      <c r="D332" t="s">
        <v>194</v>
      </c>
      <c r="F332" t="str">
        <f t="shared" si="51"/>
        <v>https://www.hanshq.net/files/othello/web/web_othello.html!</v>
      </c>
      <c r="G332">
        <v>12</v>
      </c>
      <c r="H332">
        <v>52</v>
      </c>
      <c r="I332" cm="1">
        <f t="array" aca="1" ref="I332" ca="1">MAX(ROW($C$1:INDIRECT("$C"&amp;(ROW()-1)))*($C332=$C$1:INDIRECT("$C"&amp;(ROW()-1))),ROW($F$1:INDIRECT("$F"&amp;(ROW()-1)))*($C332=$F$1:INDIRECT("$F"&amp;(ROW()-1))))</f>
        <v>331</v>
      </c>
      <c r="J332" cm="1">
        <f t="array" aca="1" ref="J332" ca="1">MAX(ROW($C$1:INDIRECT("$C"&amp;(ROW()-1)))*($F332=$C$1:INDIRECT("$C"&amp;(ROW()-1))),ROW($F$1:INDIRECT("$F"&amp;(ROW()-1)))*($F332=$F$1:INDIRECT("$F"&amp;(ROW()-1))))</f>
        <v>327</v>
      </c>
      <c r="K332" s="2" cm="1">
        <f t="array" aca="1" ref="K332" ca="1">IF($I332&gt;0,IF(INDEX($C:$C,$I332)=$C332,INDEX($S:$S,$I332),INDEX($T:$T,$I332)),1000)</f>
        <v>1145.943967604368</v>
      </c>
      <c r="L332" s="2" cm="1">
        <f t="array" aca="1" ref="L332" ca="1">IF($J332&gt;0,IF(INDEX($C:$C,$J332)=$F332,INDEX($S:$S,$J332),INDEX($T:$T,$J332)),1000)</f>
        <v>1173.6287035843527</v>
      </c>
      <c r="M332">
        <f t="shared" ca="1" si="38"/>
        <v>732.58819987676816</v>
      </c>
      <c r="N332">
        <f t="shared" ca="1" si="39"/>
        <v>859.15546899291223</v>
      </c>
      <c r="O332">
        <f t="shared" ca="1" si="40"/>
        <v>0.46024257184386314</v>
      </c>
      <c r="P332">
        <f t="shared" ca="1" si="41"/>
        <v>0.53975742815613692</v>
      </c>
      <c r="Q332">
        <f t="shared" si="42"/>
        <v>0</v>
      </c>
      <c r="R332">
        <f t="shared" si="43"/>
        <v>1</v>
      </c>
      <c r="S332" s="2">
        <f t="shared" ca="1" si="44"/>
        <v>1131.2162053053644</v>
      </c>
      <c r="T332" s="2">
        <f t="shared" ca="1" si="45"/>
        <v>1188.3564658833563</v>
      </c>
      <c r="V332" t="s">
        <v>110</v>
      </c>
      <c r="W332" t="s">
        <v>22</v>
      </c>
      <c r="X332" t="s">
        <v>38</v>
      </c>
      <c r="Y332" t="s">
        <v>42</v>
      </c>
      <c r="Z332" t="s">
        <v>20</v>
      </c>
      <c r="AA332" t="s">
        <v>33</v>
      </c>
      <c r="AB332" t="s">
        <v>43</v>
      </c>
      <c r="AC332" t="s">
        <v>78</v>
      </c>
      <c r="AD332" t="s">
        <v>30</v>
      </c>
      <c r="AE332" t="s">
        <v>76</v>
      </c>
      <c r="AF332" t="s">
        <v>24</v>
      </c>
      <c r="AG332" t="s">
        <v>77</v>
      </c>
      <c r="AH332" t="s">
        <v>72</v>
      </c>
      <c r="AI332" t="s">
        <v>46</v>
      </c>
      <c r="AJ332" t="s">
        <v>47</v>
      </c>
      <c r="AK332" t="s">
        <v>25</v>
      </c>
      <c r="AL332" t="s">
        <v>75</v>
      </c>
      <c r="AM332" t="s">
        <v>71</v>
      </c>
      <c r="AN332" t="s">
        <v>44</v>
      </c>
      <c r="AO332" t="s">
        <v>39</v>
      </c>
      <c r="AP332" t="s">
        <v>73</v>
      </c>
      <c r="AQ332" t="s">
        <v>36</v>
      </c>
      <c r="AR332" t="s">
        <v>48</v>
      </c>
      <c r="AS332" t="s">
        <v>79</v>
      </c>
      <c r="AT332" t="s">
        <v>54</v>
      </c>
      <c r="AU332" t="s">
        <v>56</v>
      </c>
      <c r="AV332" t="s">
        <v>29</v>
      </c>
      <c r="AW332" t="s">
        <v>62</v>
      </c>
      <c r="AX332" t="s">
        <v>57</v>
      </c>
      <c r="AY332" t="s">
        <v>58</v>
      </c>
      <c r="AZ332" t="s">
        <v>59</v>
      </c>
      <c r="BA332" t="s">
        <v>55</v>
      </c>
      <c r="BB332" t="s">
        <v>41</v>
      </c>
      <c r="BC332" t="s">
        <v>52</v>
      </c>
      <c r="BD332" t="s">
        <v>23</v>
      </c>
      <c r="BE332" t="s">
        <v>32</v>
      </c>
      <c r="BF332" t="s">
        <v>49</v>
      </c>
      <c r="BG332" t="s">
        <v>66</v>
      </c>
      <c r="BH332" t="s">
        <v>31</v>
      </c>
      <c r="BI332" t="s">
        <v>74</v>
      </c>
      <c r="BJ332" t="s">
        <v>67</v>
      </c>
      <c r="BK332" t="s">
        <v>27</v>
      </c>
      <c r="BL332" t="s">
        <v>69</v>
      </c>
      <c r="BM332" t="s">
        <v>70</v>
      </c>
      <c r="BN332" t="s">
        <v>34</v>
      </c>
      <c r="BO332" t="s">
        <v>37</v>
      </c>
      <c r="BP332" t="s">
        <v>40</v>
      </c>
      <c r="BQ332" t="s">
        <v>28</v>
      </c>
      <c r="BR332" t="s">
        <v>35</v>
      </c>
      <c r="BS332" t="s">
        <v>45</v>
      </c>
      <c r="BT332" t="s">
        <v>26</v>
      </c>
      <c r="BU332" t="s">
        <v>65</v>
      </c>
      <c r="BV332" t="s">
        <v>68</v>
      </c>
      <c r="BW332" t="s">
        <v>64</v>
      </c>
      <c r="BX332" t="s">
        <v>87</v>
      </c>
      <c r="BY332" t="s">
        <v>61</v>
      </c>
      <c r="BZ332" t="s">
        <v>60</v>
      </c>
      <c r="CA332" t="s">
        <v>63</v>
      </c>
      <c r="CB332" t="s">
        <v>87</v>
      </c>
      <c r="CC332" t="s">
        <v>50</v>
      </c>
      <c r="CD332" t="s">
        <v>53</v>
      </c>
      <c r="CE332" t="s">
        <v>51</v>
      </c>
    </row>
    <row r="333" spans="1:83" x14ac:dyDescent="0.25">
      <c r="A333" t="s">
        <v>17</v>
      </c>
      <c r="B333">
        <v>5</v>
      </c>
      <c r="C333" t="str">
        <f t="shared" si="50"/>
        <v>https://www.enil.no/othello!5</v>
      </c>
      <c r="D333" t="s">
        <v>193</v>
      </c>
      <c r="E333">
        <v>6</v>
      </c>
      <c r="F333" t="str">
        <f t="shared" si="51"/>
        <v>https://wasm-othello.t-yng.jp/!6</v>
      </c>
      <c r="G333">
        <v>43</v>
      </c>
      <c r="H333">
        <v>21</v>
      </c>
      <c r="I333" cm="1">
        <f t="array" aca="1" ref="I333" ca="1">MAX(ROW($C$1:INDIRECT("$C"&amp;(ROW()-1)))*($C333=$C$1:INDIRECT("$C"&amp;(ROW()-1))),ROW($F$1:INDIRECT("$F"&amp;(ROW()-1)))*($C333=$F$1:INDIRECT("$F"&amp;(ROW()-1))))</f>
        <v>332</v>
      </c>
      <c r="J333" cm="1">
        <f t="array" aca="1" ref="J333" ca="1">MAX(ROW($C$1:INDIRECT("$C"&amp;(ROW()-1)))*($F333=$C$1:INDIRECT("$C"&amp;(ROW()-1))),ROW($F$1:INDIRECT("$F"&amp;(ROW()-1)))*($F333=$F$1:INDIRECT("$F"&amp;(ROW()-1))))</f>
        <v>304</v>
      </c>
      <c r="K333" s="2" cm="1">
        <f t="array" aca="1" ref="K333" ca="1">IF($I333&gt;0,IF(INDEX($C:$C,$I333)=$C333,INDEX($S:$S,$I333),INDEX($T:$T,$I333)),1000)</f>
        <v>1131.2162053053644</v>
      </c>
      <c r="L333" s="2" cm="1">
        <f t="array" aca="1" ref="L333" ca="1">IF($J333&gt;0,IF(INDEX($C:$C,$J333)=$F333,INDEX($S:$S,$J333),INDEX($T:$T,$J333)),1000)</f>
        <v>1077.8779669399905</v>
      </c>
      <c r="M333">
        <f t="shared" ca="1" si="38"/>
        <v>673.03943799904857</v>
      </c>
      <c r="N333">
        <f t="shared" ca="1" si="39"/>
        <v>495.10226978595438</v>
      </c>
      <c r="O333">
        <f t="shared" ca="1" si="40"/>
        <v>0.57616249254146301</v>
      </c>
      <c r="P333">
        <f t="shared" ca="1" si="41"/>
        <v>0.4238375074585371</v>
      </c>
      <c r="Q333">
        <f t="shared" si="42"/>
        <v>1</v>
      </c>
      <c r="R333">
        <f t="shared" si="43"/>
        <v>0</v>
      </c>
      <c r="S333" s="2">
        <f t="shared" ca="1" si="44"/>
        <v>1144.7790055440375</v>
      </c>
      <c r="T333" s="2">
        <f t="shared" ca="1" si="45"/>
        <v>1064.3151667013174</v>
      </c>
      <c r="V333" t="s">
        <v>92</v>
      </c>
      <c r="W333" t="s">
        <v>29</v>
      </c>
      <c r="X333" t="s">
        <v>79</v>
      </c>
      <c r="Y333" t="s">
        <v>30</v>
      </c>
      <c r="Z333" t="s">
        <v>22</v>
      </c>
      <c r="AA333" t="s">
        <v>38</v>
      </c>
      <c r="AB333" t="s">
        <v>72</v>
      </c>
      <c r="AC333" t="s">
        <v>21</v>
      </c>
      <c r="AD333" t="s">
        <v>32</v>
      </c>
      <c r="AE333" t="s">
        <v>49</v>
      </c>
      <c r="AF333" t="s">
        <v>23</v>
      </c>
      <c r="AG333" t="s">
        <v>48</v>
      </c>
      <c r="AH333" t="s">
        <v>78</v>
      </c>
      <c r="AI333" t="s">
        <v>71</v>
      </c>
      <c r="AJ333" t="s">
        <v>42</v>
      </c>
      <c r="AK333" t="s">
        <v>35</v>
      </c>
      <c r="AL333" t="s">
        <v>26</v>
      </c>
      <c r="AM333" t="s">
        <v>24</v>
      </c>
      <c r="AN333" t="s">
        <v>36</v>
      </c>
      <c r="AO333" t="s">
        <v>31</v>
      </c>
      <c r="AP333" t="s">
        <v>25</v>
      </c>
      <c r="AQ333" t="s">
        <v>46</v>
      </c>
      <c r="AR333" t="s">
        <v>20</v>
      </c>
      <c r="AS333" t="s">
        <v>33</v>
      </c>
      <c r="AT333" t="s">
        <v>44</v>
      </c>
      <c r="AU333" t="s">
        <v>47</v>
      </c>
      <c r="AV333" t="s">
        <v>41</v>
      </c>
      <c r="AW333" t="s">
        <v>77</v>
      </c>
      <c r="AX333" t="s">
        <v>73</v>
      </c>
      <c r="AY333" t="s">
        <v>39</v>
      </c>
      <c r="AZ333" t="s">
        <v>74</v>
      </c>
      <c r="BA333" t="s">
        <v>76</v>
      </c>
      <c r="BB333" t="s">
        <v>75</v>
      </c>
      <c r="BC333" t="s">
        <v>68</v>
      </c>
      <c r="BD333" t="s">
        <v>27</v>
      </c>
      <c r="BE333" t="s">
        <v>34</v>
      </c>
      <c r="BF333" t="s">
        <v>28</v>
      </c>
      <c r="BG333" t="s">
        <v>40</v>
      </c>
      <c r="BH333" t="s">
        <v>55</v>
      </c>
      <c r="BI333" t="s">
        <v>61</v>
      </c>
      <c r="BJ333" t="s">
        <v>62</v>
      </c>
      <c r="BK333" t="s">
        <v>59</v>
      </c>
      <c r="BL333" t="s">
        <v>66</v>
      </c>
      <c r="BM333" t="s">
        <v>69</v>
      </c>
      <c r="BN333" t="s">
        <v>56</v>
      </c>
      <c r="BO333" t="s">
        <v>57</v>
      </c>
      <c r="BP333" t="s">
        <v>54</v>
      </c>
      <c r="BQ333" t="s">
        <v>70</v>
      </c>
      <c r="BR333" t="s">
        <v>63</v>
      </c>
      <c r="BS333" t="s">
        <v>50</v>
      </c>
      <c r="BT333" t="s">
        <v>45</v>
      </c>
      <c r="BU333" t="s">
        <v>52</v>
      </c>
      <c r="BV333" t="s">
        <v>37</v>
      </c>
      <c r="BW333" t="s">
        <v>58</v>
      </c>
      <c r="BX333" t="s">
        <v>51</v>
      </c>
      <c r="BY333" t="s">
        <v>60</v>
      </c>
      <c r="BZ333" t="s">
        <v>64</v>
      </c>
      <c r="CA333" t="s">
        <v>67</v>
      </c>
      <c r="CB333" t="s">
        <v>65</v>
      </c>
      <c r="CC333" t="s">
        <v>87</v>
      </c>
      <c r="CD333" t="s">
        <v>53</v>
      </c>
    </row>
    <row r="334" spans="1:83" x14ac:dyDescent="0.25">
      <c r="A334" t="s">
        <v>17</v>
      </c>
      <c r="B334">
        <v>5</v>
      </c>
      <c r="C334" t="str">
        <f t="shared" si="50"/>
        <v>https://www.enil.no/othello!5</v>
      </c>
      <c r="D334" t="s">
        <v>190</v>
      </c>
      <c r="E334">
        <v>10</v>
      </c>
      <c r="F334" t="str">
        <f t="shared" si="51"/>
        <v>https://ogeon.github.io/reversi/!10</v>
      </c>
      <c r="G334">
        <v>32</v>
      </c>
      <c r="H334">
        <v>32</v>
      </c>
      <c r="I334" cm="1">
        <f t="array" aca="1" ref="I334" ca="1">MAX(ROW($C$1:INDIRECT("$C"&amp;(ROW()-1)))*($C334=$C$1:INDIRECT("$C"&amp;(ROW()-1))),ROW($F$1:INDIRECT("$F"&amp;(ROW()-1)))*($C334=$F$1:INDIRECT("$F"&amp;(ROW()-1))))</f>
        <v>333</v>
      </c>
      <c r="J334" cm="1">
        <f t="array" aca="1" ref="J334" ca="1">MAX(ROW($C$1:INDIRECT("$C"&amp;(ROW()-1)))*($F334=$C$1:INDIRECT("$C"&amp;(ROW()-1))),ROW($F$1:INDIRECT("$F"&amp;(ROW()-1)))*($F334=$F$1:INDIRECT("$F"&amp;(ROW()-1))))</f>
        <v>330</v>
      </c>
      <c r="K334" s="2" cm="1">
        <f t="array" aca="1" ref="K334" ca="1">IF($I334&gt;0,IF(INDEX($C:$C,$I334)=$C334,INDEX($S:$S,$I334),INDEX($T:$T,$I334)),1000)</f>
        <v>1144.7790055440375</v>
      </c>
      <c r="L334" s="2" cm="1">
        <f t="array" aca="1" ref="L334" ca="1">IF($J334&gt;0,IF(INDEX($C:$C,$J334)=$F334,INDEX($S:$S,$J334),INDEX($T:$T,$J334)),1000)</f>
        <v>1073.2781434511428</v>
      </c>
      <c r="M334">
        <f t="shared" ca="1" si="38"/>
        <v>727.69185489408574</v>
      </c>
      <c r="N334">
        <f t="shared" ca="1" si="39"/>
        <v>482.16464090516411</v>
      </c>
      <c r="O334">
        <f t="shared" ca="1" si="40"/>
        <v>0.60146956058070444</v>
      </c>
      <c r="P334">
        <f t="shared" ca="1" si="41"/>
        <v>0.3985304394192955</v>
      </c>
      <c r="Q334">
        <f t="shared" si="42"/>
        <v>0.5</v>
      </c>
      <c r="R334">
        <f t="shared" si="43"/>
        <v>0.5</v>
      </c>
      <c r="S334" s="2">
        <f t="shared" ca="1" si="44"/>
        <v>1141.531979605455</v>
      </c>
      <c r="T334" s="2">
        <f t="shared" ca="1" si="45"/>
        <v>1076.5251693897253</v>
      </c>
      <c r="V334" t="s">
        <v>19</v>
      </c>
      <c r="W334" t="s">
        <v>22</v>
      </c>
      <c r="X334" t="s">
        <v>29</v>
      </c>
      <c r="Y334" t="s">
        <v>55</v>
      </c>
      <c r="Z334" t="s">
        <v>54</v>
      </c>
      <c r="AA334" t="s">
        <v>56</v>
      </c>
      <c r="AB334" t="s">
        <v>57</v>
      </c>
      <c r="AC334" t="s">
        <v>20</v>
      </c>
      <c r="AD334" t="s">
        <v>33</v>
      </c>
      <c r="AE334" t="s">
        <v>38</v>
      </c>
      <c r="AF334" t="s">
        <v>58</v>
      </c>
      <c r="AG334" t="s">
        <v>30</v>
      </c>
      <c r="AH334" t="s">
        <v>23</v>
      </c>
      <c r="AI334" t="s">
        <v>49</v>
      </c>
      <c r="AJ334" t="s">
        <v>31</v>
      </c>
      <c r="AK334" t="s">
        <v>32</v>
      </c>
      <c r="AL334" t="s">
        <v>62</v>
      </c>
      <c r="AM334" t="s">
        <v>27</v>
      </c>
      <c r="AN334" t="s">
        <v>26</v>
      </c>
      <c r="AO334" t="s">
        <v>59</v>
      </c>
      <c r="AP334" t="s">
        <v>61</v>
      </c>
      <c r="AQ334" t="s">
        <v>28</v>
      </c>
      <c r="AR334" t="s">
        <v>34</v>
      </c>
      <c r="AS334" t="s">
        <v>60</v>
      </c>
      <c r="AT334" t="s">
        <v>35</v>
      </c>
      <c r="AU334" t="s">
        <v>43</v>
      </c>
      <c r="AV334" t="s">
        <v>46</v>
      </c>
      <c r="AW334" t="s">
        <v>47</v>
      </c>
      <c r="AX334" t="s">
        <v>24</v>
      </c>
      <c r="AY334" t="s">
        <v>25</v>
      </c>
      <c r="AZ334" t="s">
        <v>41</v>
      </c>
      <c r="BA334" t="s">
        <v>40</v>
      </c>
      <c r="BB334" t="s">
        <v>21</v>
      </c>
      <c r="BC334" t="s">
        <v>44</v>
      </c>
      <c r="BD334" t="s">
        <v>45</v>
      </c>
      <c r="BE334" t="s">
        <v>39</v>
      </c>
      <c r="BF334" t="s">
        <v>42</v>
      </c>
      <c r="BG334" t="s">
        <v>78</v>
      </c>
      <c r="BH334" t="s">
        <v>52</v>
      </c>
      <c r="BI334" t="s">
        <v>37</v>
      </c>
      <c r="BJ334" t="s">
        <v>64</v>
      </c>
      <c r="BK334" t="s">
        <v>50</v>
      </c>
      <c r="BL334" t="s">
        <v>48</v>
      </c>
      <c r="BM334" t="s">
        <v>36</v>
      </c>
      <c r="BN334" t="s">
        <v>51</v>
      </c>
      <c r="BO334" t="s">
        <v>53</v>
      </c>
      <c r="BP334" t="s">
        <v>72</v>
      </c>
      <c r="BQ334" t="s">
        <v>77</v>
      </c>
      <c r="BR334" t="s">
        <v>76</v>
      </c>
      <c r="BS334" t="s">
        <v>71</v>
      </c>
      <c r="BT334" t="s">
        <v>73</v>
      </c>
      <c r="BU334" t="s">
        <v>74</v>
      </c>
      <c r="BV334" t="s">
        <v>75</v>
      </c>
      <c r="BW334" t="s">
        <v>66</v>
      </c>
      <c r="BX334" t="s">
        <v>69</v>
      </c>
      <c r="BY334" t="s">
        <v>67</v>
      </c>
      <c r="BZ334" t="s">
        <v>65</v>
      </c>
      <c r="CA334" t="s">
        <v>68</v>
      </c>
      <c r="CB334" t="s">
        <v>70</v>
      </c>
      <c r="CC334" t="s">
        <v>63</v>
      </c>
    </row>
    <row r="335" spans="1:83" x14ac:dyDescent="0.25">
      <c r="A335" t="s">
        <v>17</v>
      </c>
      <c r="B335">
        <v>5</v>
      </c>
      <c r="C335" t="str">
        <f t="shared" si="50"/>
        <v>https://www.enil.no/othello!5</v>
      </c>
      <c r="D335" t="s">
        <v>116</v>
      </c>
      <c r="E335" t="s">
        <v>131</v>
      </c>
      <c r="F335" t="str">
        <f t="shared" si="51"/>
        <v>https://kana.github.io/othello-js/!M-4096</v>
      </c>
      <c r="G335">
        <v>43</v>
      </c>
      <c r="H335">
        <v>21</v>
      </c>
      <c r="I335" cm="1">
        <f t="array" aca="1" ref="I335" ca="1">MAX(ROW($C$1:INDIRECT("$C"&amp;(ROW()-1)))*($C335=$C$1:INDIRECT("$C"&amp;(ROW()-1))),ROW($F$1:INDIRECT("$F"&amp;(ROW()-1)))*($C335=$F$1:INDIRECT("$F"&amp;(ROW()-1))))</f>
        <v>334</v>
      </c>
      <c r="J335" cm="1">
        <f t="array" aca="1" ref="J335" ca="1">MAX(ROW($C$1:INDIRECT("$C"&amp;(ROW()-1)))*($F335=$C$1:INDIRECT("$C"&amp;(ROW()-1))),ROW($F$1:INDIRECT("$F"&amp;(ROW()-1)))*($F335=$F$1:INDIRECT("$F"&amp;(ROW()-1))))</f>
        <v>329</v>
      </c>
      <c r="K335" s="2" cm="1">
        <f t="array" aca="1" ref="K335" ca="1">IF($I335&gt;0,IF(INDEX($C:$C,$I335)=$C335,INDEX($S:$S,$I335),INDEX($T:$T,$I335)),1000)</f>
        <v>1141.531979605455</v>
      </c>
      <c r="L335" s="2" cm="1">
        <f t="array" aca="1" ref="L335" ca="1">IF($J335&gt;0,IF(INDEX($C:$C,$J335)=$F335,INDEX($S:$S,$J335),INDEX($T:$T,$J335)),1000)</f>
        <v>1045.0089321242992</v>
      </c>
      <c r="M335">
        <f t="shared" ca="1" si="38"/>
        <v>714.21661489812027</v>
      </c>
      <c r="N335">
        <f t="shared" ca="1" si="39"/>
        <v>409.75317773160515</v>
      </c>
      <c r="O335">
        <f t="shared" ca="1" si="40"/>
        <v>0.63544111201341513</v>
      </c>
      <c r="P335">
        <f t="shared" ca="1" si="41"/>
        <v>0.36455888798658492</v>
      </c>
      <c r="Q335">
        <f t="shared" si="42"/>
        <v>1</v>
      </c>
      <c r="R335">
        <f t="shared" si="43"/>
        <v>0</v>
      </c>
      <c r="S335" s="2">
        <f t="shared" ca="1" si="44"/>
        <v>1153.1978640210257</v>
      </c>
      <c r="T335" s="2">
        <f t="shared" ca="1" si="45"/>
        <v>1033.3430477087286</v>
      </c>
      <c r="V335" t="s">
        <v>93</v>
      </c>
      <c r="W335" t="s">
        <v>30</v>
      </c>
      <c r="X335" t="s">
        <v>21</v>
      </c>
      <c r="Y335" t="s">
        <v>46</v>
      </c>
      <c r="Z335" t="s">
        <v>24</v>
      </c>
      <c r="AA335" t="s">
        <v>32</v>
      </c>
      <c r="AB335" t="s">
        <v>29</v>
      </c>
      <c r="AC335" t="s">
        <v>38</v>
      </c>
      <c r="AD335" t="s">
        <v>56</v>
      </c>
      <c r="AE335" t="s">
        <v>25</v>
      </c>
      <c r="AF335" t="s">
        <v>42</v>
      </c>
      <c r="AG335" t="s">
        <v>58</v>
      </c>
      <c r="AH335" t="s">
        <v>62</v>
      </c>
      <c r="AI335" t="s">
        <v>59</v>
      </c>
      <c r="AJ335" t="s">
        <v>36</v>
      </c>
      <c r="AK335" t="s">
        <v>20</v>
      </c>
      <c r="AL335" t="s">
        <v>43</v>
      </c>
      <c r="AM335" t="s">
        <v>78</v>
      </c>
      <c r="AN335" t="s">
        <v>79</v>
      </c>
      <c r="AO335" t="s">
        <v>48</v>
      </c>
      <c r="AP335" t="s">
        <v>72</v>
      </c>
      <c r="AQ335" t="s">
        <v>39</v>
      </c>
      <c r="AR335" t="s">
        <v>76</v>
      </c>
      <c r="AS335" t="s">
        <v>71</v>
      </c>
      <c r="AT335" t="s">
        <v>74</v>
      </c>
      <c r="AU335" t="s">
        <v>75</v>
      </c>
      <c r="AV335" t="s">
        <v>54</v>
      </c>
      <c r="AW335" t="s">
        <v>55</v>
      </c>
      <c r="AX335" t="s">
        <v>44</v>
      </c>
      <c r="AY335" t="s">
        <v>26</v>
      </c>
      <c r="AZ335" t="s">
        <v>41</v>
      </c>
      <c r="BA335" t="s">
        <v>47</v>
      </c>
      <c r="BB335" t="s">
        <v>23</v>
      </c>
      <c r="BC335" t="s">
        <v>22</v>
      </c>
      <c r="BD335" t="s">
        <v>49</v>
      </c>
      <c r="BE335" t="s">
        <v>27</v>
      </c>
      <c r="BF335" t="s">
        <v>77</v>
      </c>
      <c r="BG335" t="s">
        <v>28</v>
      </c>
      <c r="BH335" t="s">
        <v>73</v>
      </c>
      <c r="BI335" t="s">
        <v>68</v>
      </c>
      <c r="BJ335" t="s">
        <v>50</v>
      </c>
      <c r="BK335" t="s">
        <v>60</v>
      </c>
      <c r="BL335" t="s">
        <v>51</v>
      </c>
      <c r="BM335" t="s">
        <v>53</v>
      </c>
      <c r="BN335" t="s">
        <v>61</v>
      </c>
      <c r="BO335" t="s">
        <v>57</v>
      </c>
      <c r="BP335" t="s">
        <v>35</v>
      </c>
      <c r="BQ335" t="s">
        <v>31</v>
      </c>
      <c r="BR335" t="s">
        <v>63</v>
      </c>
      <c r="BS335" t="s">
        <v>67</v>
      </c>
      <c r="BT335" t="s">
        <v>65</v>
      </c>
      <c r="BU335" t="s">
        <v>64</v>
      </c>
      <c r="BV335" t="s">
        <v>34</v>
      </c>
      <c r="BW335" t="s">
        <v>37</v>
      </c>
      <c r="BX335" t="s">
        <v>45</v>
      </c>
      <c r="BY335" t="s">
        <v>40</v>
      </c>
      <c r="BZ335" t="s">
        <v>70</v>
      </c>
      <c r="CA335" t="s">
        <v>66</v>
      </c>
      <c r="CB335" t="s">
        <v>69</v>
      </c>
      <c r="CC335" t="s">
        <v>52</v>
      </c>
    </row>
    <row r="336" spans="1:83" x14ac:dyDescent="0.25">
      <c r="A336" t="s">
        <v>116</v>
      </c>
      <c r="B336" t="s">
        <v>131</v>
      </c>
      <c r="C336" t="str">
        <f t="shared" si="50"/>
        <v>https://kana.github.io/othello-js/!M-4096</v>
      </c>
      <c r="D336" t="s">
        <v>17</v>
      </c>
      <c r="E336">
        <v>8</v>
      </c>
      <c r="F336" t="str">
        <f t="shared" si="51"/>
        <v>https://www.enil.no/othello!8</v>
      </c>
      <c r="G336">
        <v>15</v>
      </c>
      <c r="H336">
        <v>49</v>
      </c>
      <c r="I336" cm="1">
        <f t="array" aca="1" ref="I336" ca="1">MAX(ROW($C$1:INDIRECT("$C"&amp;(ROW()-1)))*($C336=$C$1:INDIRECT("$C"&amp;(ROW()-1))),ROW($F$1:INDIRECT("$F"&amp;(ROW()-1)))*($C336=$F$1:INDIRECT("$F"&amp;(ROW()-1))))</f>
        <v>335</v>
      </c>
      <c r="J336" cm="1">
        <f t="array" aca="1" ref="J336" ca="1">MAX(ROW($C$1:INDIRECT("$C"&amp;(ROW()-1)))*($F336=$C$1:INDIRECT("$C"&amp;(ROW()-1))),ROW($F$1:INDIRECT("$F"&amp;(ROW()-1)))*($F336=$F$1:INDIRECT("$F"&amp;(ROW()-1))))</f>
        <v>331</v>
      </c>
      <c r="K336" s="2" cm="1">
        <f t="array" aca="1" ref="K336" ca="1">IF($I336&gt;0,IF(INDEX($C:$C,$I336)=$C336,INDEX($S:$S,$I336),INDEX($T:$T,$I336)),1000)</f>
        <v>1033.3430477087286</v>
      </c>
      <c r="L336" s="2" cm="1">
        <f t="array" aca="1" ref="L336" ca="1">IF($J336&gt;0,IF(INDEX($C:$C,$J336)=$F336,INDEX($S:$S,$J336),INDEX($T:$T,$J336)),1000)</f>
        <v>1251.5526307351404</v>
      </c>
      <c r="M336">
        <f t="shared" ca="1" si="38"/>
        <v>383.14010972017314</v>
      </c>
      <c r="N336">
        <f t="shared" ca="1" si="39"/>
        <v>1345.4934156821269</v>
      </c>
      <c r="O336">
        <f t="shared" ca="1" si="40"/>
        <v>0.22164334087585513</v>
      </c>
      <c r="P336">
        <f t="shared" ca="1" si="41"/>
        <v>0.77835665912414487</v>
      </c>
      <c r="Q336">
        <f t="shared" si="42"/>
        <v>0</v>
      </c>
      <c r="R336">
        <f t="shared" si="43"/>
        <v>1</v>
      </c>
      <c r="S336" s="2">
        <f t="shared" ca="1" si="44"/>
        <v>1026.2504608007011</v>
      </c>
      <c r="T336" s="2">
        <f t="shared" ca="1" si="45"/>
        <v>1258.6452176431678</v>
      </c>
      <c r="V336" t="s">
        <v>92</v>
      </c>
      <c r="W336" t="s">
        <v>38</v>
      </c>
      <c r="X336" t="s">
        <v>62</v>
      </c>
      <c r="Y336" t="s">
        <v>30</v>
      </c>
      <c r="Z336" t="s">
        <v>78</v>
      </c>
      <c r="AA336" t="s">
        <v>76</v>
      </c>
      <c r="AB336" t="s">
        <v>73</v>
      </c>
      <c r="AC336" t="s">
        <v>29</v>
      </c>
      <c r="AD336" t="s">
        <v>20</v>
      </c>
      <c r="AE336" t="s">
        <v>33</v>
      </c>
      <c r="AF336" t="s">
        <v>32</v>
      </c>
      <c r="AG336" t="s">
        <v>72</v>
      </c>
      <c r="AH336" t="s">
        <v>74</v>
      </c>
      <c r="AI336" t="s">
        <v>75</v>
      </c>
      <c r="AJ336" t="s">
        <v>42</v>
      </c>
      <c r="AK336" t="s">
        <v>71</v>
      </c>
      <c r="AL336" t="s">
        <v>70</v>
      </c>
      <c r="AM336" t="s">
        <v>48</v>
      </c>
      <c r="AN336" t="s">
        <v>87</v>
      </c>
      <c r="AO336" t="s">
        <v>58</v>
      </c>
      <c r="AP336" t="s">
        <v>59</v>
      </c>
      <c r="AQ336" t="s">
        <v>54</v>
      </c>
      <c r="AR336" t="s">
        <v>56</v>
      </c>
      <c r="AS336" t="s">
        <v>57</v>
      </c>
      <c r="AT336" t="s">
        <v>61</v>
      </c>
      <c r="AU336" t="s">
        <v>36</v>
      </c>
      <c r="AV336" t="s">
        <v>39</v>
      </c>
      <c r="AW336" t="s">
        <v>21</v>
      </c>
      <c r="AX336" t="s">
        <v>46</v>
      </c>
      <c r="AY336" t="s">
        <v>79</v>
      </c>
      <c r="AZ336" t="s">
        <v>26</v>
      </c>
      <c r="BA336" t="s">
        <v>77</v>
      </c>
      <c r="BB336" t="s">
        <v>67</v>
      </c>
      <c r="BC336" t="s">
        <v>22</v>
      </c>
      <c r="BD336" t="s">
        <v>23</v>
      </c>
      <c r="BE336" t="s">
        <v>55</v>
      </c>
      <c r="BF336" t="s">
        <v>50</v>
      </c>
      <c r="BG336" t="s">
        <v>34</v>
      </c>
      <c r="BH336" t="s">
        <v>31</v>
      </c>
      <c r="BI336" t="s">
        <v>47</v>
      </c>
      <c r="BJ336" t="s">
        <v>44</v>
      </c>
      <c r="BK336" t="s">
        <v>27</v>
      </c>
      <c r="BL336" t="s">
        <v>40</v>
      </c>
      <c r="BM336" t="s">
        <v>24</v>
      </c>
      <c r="BN336" t="s">
        <v>52</v>
      </c>
      <c r="BO336" t="s">
        <v>65</v>
      </c>
      <c r="BP336" t="s">
        <v>25</v>
      </c>
      <c r="BQ336" t="s">
        <v>68</v>
      </c>
      <c r="BR336" t="s">
        <v>49</v>
      </c>
      <c r="BS336" t="s">
        <v>69</v>
      </c>
      <c r="BT336" t="s">
        <v>64</v>
      </c>
      <c r="BU336" t="s">
        <v>51</v>
      </c>
      <c r="BV336" t="s">
        <v>28</v>
      </c>
      <c r="BW336" t="s">
        <v>35</v>
      </c>
      <c r="BX336" t="s">
        <v>60</v>
      </c>
      <c r="BY336" t="s">
        <v>63</v>
      </c>
      <c r="BZ336" t="s">
        <v>66</v>
      </c>
      <c r="CA336" t="s">
        <v>45</v>
      </c>
      <c r="CB336" t="s">
        <v>37</v>
      </c>
      <c r="CC336" t="s">
        <v>53</v>
      </c>
      <c r="CD336" t="s">
        <v>87</v>
      </c>
      <c r="CE336" t="s">
        <v>41</v>
      </c>
    </row>
    <row r="337" spans="1:82" x14ac:dyDescent="0.25">
      <c r="A337" t="s">
        <v>116</v>
      </c>
      <c r="B337" t="s">
        <v>131</v>
      </c>
      <c r="C337" t="str">
        <f t="shared" si="50"/>
        <v>https://kana.github.io/othello-js/!M-4096</v>
      </c>
      <c r="D337" t="s">
        <v>194</v>
      </c>
      <c r="F337" t="str">
        <f t="shared" si="51"/>
        <v>https://www.hanshq.net/files/othello/web/web_othello.html!</v>
      </c>
      <c r="G337">
        <v>14</v>
      </c>
      <c r="H337">
        <v>50</v>
      </c>
      <c r="I337" cm="1">
        <f t="array" aca="1" ref="I337" ca="1">MAX(ROW($C$1:INDIRECT("$C"&amp;(ROW()-1)))*($C337=$C$1:INDIRECT("$C"&amp;(ROW()-1))),ROW($F$1:INDIRECT("$F"&amp;(ROW()-1)))*($C337=$F$1:INDIRECT("$F"&amp;(ROW()-1))))</f>
        <v>336</v>
      </c>
      <c r="J337" cm="1">
        <f t="array" aca="1" ref="J337" ca="1">MAX(ROW($C$1:INDIRECT("$C"&amp;(ROW()-1)))*($F337=$C$1:INDIRECT("$C"&amp;(ROW()-1))),ROW($F$1:INDIRECT("$F"&amp;(ROW()-1)))*($F337=$F$1:INDIRECT("$F"&amp;(ROW()-1))))</f>
        <v>332</v>
      </c>
      <c r="K337" s="2" cm="1">
        <f t="array" aca="1" ref="K337" ca="1">IF($I337&gt;0,IF(INDEX($C:$C,$I337)=$C337,INDEX($S:$S,$I337),INDEX($T:$T,$I337)),1000)</f>
        <v>1026.2504608007011</v>
      </c>
      <c r="L337" s="2" cm="1">
        <f t="array" aca="1" ref="L337" ca="1">IF($J337&gt;0,IF(INDEX($C:$C,$J337)=$F337,INDEX($S:$S,$J337),INDEX($T:$T,$J337)),1000)</f>
        <v>1188.3564658833563</v>
      </c>
      <c r="M337">
        <f t="shared" ca="1" si="38"/>
        <v>367.81221838090539</v>
      </c>
      <c r="N337">
        <f t="shared" ca="1" si="39"/>
        <v>935.17128849838502</v>
      </c>
      <c r="O337">
        <f t="shared" ca="1" si="40"/>
        <v>0.28228463095579293</v>
      </c>
      <c r="P337">
        <f t="shared" ca="1" si="41"/>
        <v>0.71771536904420707</v>
      </c>
      <c r="Q337">
        <f t="shared" si="42"/>
        <v>0</v>
      </c>
      <c r="R337">
        <f t="shared" si="43"/>
        <v>1</v>
      </c>
      <c r="S337" s="2">
        <f t="shared" ca="1" si="44"/>
        <v>1017.2173526101158</v>
      </c>
      <c r="T337" s="2">
        <f t="shared" ca="1" si="45"/>
        <v>1197.3895740739417</v>
      </c>
    </row>
    <row r="338" spans="1:82" x14ac:dyDescent="0.25">
      <c r="A338" t="s">
        <v>116</v>
      </c>
      <c r="B338" t="s">
        <v>131</v>
      </c>
      <c r="C338" t="str">
        <f t="shared" si="50"/>
        <v>https://kana.github.io/othello-js/!M-4096</v>
      </c>
      <c r="D338" t="s">
        <v>190</v>
      </c>
      <c r="E338">
        <v>10</v>
      </c>
      <c r="F338" t="str">
        <f t="shared" si="51"/>
        <v>https://ogeon.github.io/reversi/!10</v>
      </c>
      <c r="G338">
        <v>26</v>
      </c>
      <c r="H338">
        <v>38</v>
      </c>
      <c r="I338" cm="1">
        <f t="array" aca="1" ref="I338" ca="1">MAX(ROW($C$1:INDIRECT("$C"&amp;(ROW()-1)))*($C338=$C$1:INDIRECT("$C"&amp;(ROW()-1))),ROW($F$1:INDIRECT("$F"&amp;(ROW()-1)))*($C338=$F$1:INDIRECT("$F"&amp;(ROW()-1))))</f>
        <v>337</v>
      </c>
      <c r="J338" cm="1">
        <f t="array" aca="1" ref="J338" ca="1">MAX(ROW($C$1:INDIRECT("$C"&amp;(ROW()-1)))*($F338=$C$1:INDIRECT("$C"&amp;(ROW()-1))),ROW($F$1:INDIRECT("$F"&amp;(ROW()-1)))*($F338=$F$1:INDIRECT("$F"&amp;(ROW()-1))))</f>
        <v>334</v>
      </c>
      <c r="K338" s="2" cm="1">
        <f t="array" aca="1" ref="K338" ca="1">IF($I338&gt;0,IF(INDEX($C:$C,$I338)=$C338,INDEX($S:$S,$I338),INDEX($T:$T,$I338)),1000)</f>
        <v>1017.2173526101158</v>
      </c>
      <c r="L338" s="2" cm="1">
        <f t="array" aca="1" ref="L338" ca="1">IF($J338&gt;0,IF(INDEX($C:$C,$J338)=$F338,INDEX($S:$S,$J338),INDEX($T:$T,$J338)),1000)</f>
        <v>1076.5251693897253</v>
      </c>
      <c r="M338">
        <f t="shared" ca="1" si="38"/>
        <v>349.17519272561162</v>
      </c>
      <c r="N338">
        <f t="shared" ca="1" si="39"/>
        <v>491.26171890396193</v>
      </c>
      <c r="O338">
        <f t="shared" ca="1" si="40"/>
        <v>0.41546865433191749</v>
      </c>
      <c r="P338">
        <f t="shared" ca="1" si="41"/>
        <v>0.5845313456680824</v>
      </c>
      <c r="Q338">
        <f t="shared" si="42"/>
        <v>0</v>
      </c>
      <c r="R338">
        <f t="shared" si="43"/>
        <v>1</v>
      </c>
      <c r="S338" s="2">
        <f t="shared" ca="1" si="44"/>
        <v>1003.9223556714944</v>
      </c>
      <c r="T338" s="2">
        <f t="shared" ca="1" si="45"/>
        <v>1089.8201663283467</v>
      </c>
    </row>
    <row r="339" spans="1:82" x14ac:dyDescent="0.25">
      <c r="A339" t="s">
        <v>116</v>
      </c>
      <c r="B339" t="s">
        <v>131</v>
      </c>
      <c r="C339" t="str">
        <f t="shared" si="50"/>
        <v>https://kana.github.io/othello-js/!M-4096</v>
      </c>
      <c r="D339" t="s">
        <v>129</v>
      </c>
      <c r="E339" t="s">
        <v>95</v>
      </c>
      <c r="F339" t="str">
        <f t="shared" si="51"/>
        <v>http://www.midnightbeach.com/jon/ReversiScript/!Hard</v>
      </c>
      <c r="G339">
        <v>25</v>
      </c>
      <c r="H339">
        <v>39</v>
      </c>
      <c r="I339" cm="1">
        <f t="array" aca="1" ref="I339" ca="1">MAX(ROW($C$1:INDIRECT("$C"&amp;(ROW()-1)))*($C339=$C$1:INDIRECT("$C"&amp;(ROW()-1))),ROW($F$1:INDIRECT("$F"&amp;(ROW()-1)))*($C339=$F$1:INDIRECT("$F"&amp;(ROW()-1))))</f>
        <v>338</v>
      </c>
      <c r="J339" cm="1">
        <f t="array" aca="1" ref="J339" ca="1">MAX(ROW($C$1:INDIRECT("$C"&amp;(ROW()-1)))*($F339=$C$1:INDIRECT("$C"&amp;(ROW()-1))),ROW($F$1:INDIRECT("$F"&amp;(ROW()-1)))*($F339=$F$1:INDIRECT("$F"&amp;(ROW()-1))))</f>
        <v>277</v>
      </c>
      <c r="K339" s="2" cm="1">
        <f t="array" aca="1" ref="K339" ca="1">IF($I339&gt;0,IF(INDEX($C:$C,$I339)=$C339,INDEX($S:$S,$I339),INDEX($T:$T,$I339)),1000)</f>
        <v>1003.9223556714944</v>
      </c>
      <c r="L339" s="2" cm="1">
        <f t="array" aca="1" ref="L339" ca="1">IF($J339&gt;0,IF(INDEX($C:$C,$J339)=$F339,INDEX($S:$S,$J339),INDEX($T:$T,$J339)),1000)</f>
        <v>1066.4687153709003</v>
      </c>
      <c r="M339">
        <f t="shared" ca="1" si="38"/>
        <v>323.44905689933012</v>
      </c>
      <c r="N339">
        <f t="shared" ca="1" si="39"/>
        <v>463.6302758897009</v>
      </c>
      <c r="O339">
        <f t="shared" ca="1" si="40"/>
        <v>0.41094848184258892</v>
      </c>
      <c r="P339">
        <f t="shared" ca="1" si="41"/>
        <v>0.58905151815741108</v>
      </c>
      <c r="Q339">
        <f t="shared" si="42"/>
        <v>0</v>
      </c>
      <c r="R339">
        <f t="shared" si="43"/>
        <v>1</v>
      </c>
      <c r="S339" s="2">
        <f t="shared" ca="1" si="44"/>
        <v>990.77200425253159</v>
      </c>
      <c r="T339" s="2">
        <f t="shared" ca="1" si="45"/>
        <v>1079.6190667898632</v>
      </c>
    </row>
    <row r="340" spans="1:82" x14ac:dyDescent="0.25">
      <c r="A340" t="s">
        <v>116</v>
      </c>
      <c r="B340" t="s">
        <v>131</v>
      </c>
      <c r="C340" t="str">
        <f t="shared" si="50"/>
        <v>https://kana.github.io/othello-js/!M-4096</v>
      </c>
      <c r="D340" t="s">
        <v>193</v>
      </c>
      <c r="E340">
        <v>6</v>
      </c>
      <c r="F340" t="str">
        <f t="shared" si="51"/>
        <v>https://wasm-othello.t-yng.jp/!6</v>
      </c>
      <c r="G340">
        <v>40</v>
      </c>
      <c r="H340">
        <v>24</v>
      </c>
      <c r="I340" cm="1">
        <f t="array" aca="1" ref="I340" ca="1">MAX(ROW($C$1:INDIRECT("$C"&amp;(ROW()-1)))*($C340=$C$1:INDIRECT("$C"&amp;(ROW()-1))),ROW($F$1:INDIRECT("$F"&amp;(ROW()-1)))*($C340=$F$1:INDIRECT("$F"&amp;(ROW()-1))))</f>
        <v>339</v>
      </c>
      <c r="J340" cm="1">
        <f t="array" aca="1" ref="J340" ca="1">MAX(ROW($C$1:INDIRECT("$C"&amp;(ROW()-1)))*($F340=$C$1:INDIRECT("$C"&amp;(ROW()-1))),ROW($F$1:INDIRECT("$F"&amp;(ROW()-1)))*($F340=$F$1:INDIRECT("$F"&amp;(ROW()-1))))</f>
        <v>333</v>
      </c>
      <c r="K340" s="2" cm="1">
        <f t="array" aca="1" ref="K340" ca="1">IF($I340&gt;0,IF(INDEX($C:$C,$I340)=$C340,INDEX($S:$S,$I340),INDEX($T:$T,$I340)),1000)</f>
        <v>990.77200425253159</v>
      </c>
      <c r="L340" s="2" cm="1">
        <f t="array" aca="1" ref="L340" ca="1">IF($J340&gt;0,IF(INDEX($C:$C,$J340)=$F340,INDEX($S:$S,$J340),INDEX($T:$T,$J340)),1000)</f>
        <v>1064.3151667013174</v>
      </c>
      <c r="M340">
        <f t="shared" ca="1" si="38"/>
        <v>299.86792234663795</v>
      </c>
      <c r="N340">
        <f t="shared" ca="1" si="39"/>
        <v>457.91821245174185</v>
      </c>
      <c r="O340">
        <f t="shared" ca="1" si="40"/>
        <v>0.39571576804637926</v>
      </c>
      <c r="P340">
        <f t="shared" ca="1" si="41"/>
        <v>0.60428423195362069</v>
      </c>
      <c r="Q340">
        <f t="shared" si="42"/>
        <v>1</v>
      </c>
      <c r="R340">
        <f t="shared" si="43"/>
        <v>0</v>
      </c>
      <c r="S340" s="2">
        <f t="shared" ca="1" si="44"/>
        <v>1010.1090996750474</v>
      </c>
      <c r="T340" s="2">
        <f t="shared" ca="1" si="45"/>
        <v>1044.9780712788015</v>
      </c>
    </row>
    <row r="341" spans="1:82" x14ac:dyDescent="0.25">
      <c r="A341" t="s">
        <v>129</v>
      </c>
      <c r="B341" t="s">
        <v>95</v>
      </c>
      <c r="C341" t="str">
        <f t="shared" si="50"/>
        <v>http://www.midnightbeach.com/jon/ReversiScript/!Hard</v>
      </c>
      <c r="D341" t="s">
        <v>17</v>
      </c>
      <c r="E341">
        <v>8</v>
      </c>
      <c r="F341" t="str">
        <f t="shared" si="51"/>
        <v>https://www.enil.no/othello!8</v>
      </c>
      <c r="G341">
        <v>13</v>
      </c>
      <c r="H341">
        <v>51</v>
      </c>
      <c r="I341" cm="1">
        <f t="array" aca="1" ref="I341" ca="1">MAX(ROW($C$1:INDIRECT("$C"&amp;(ROW()-1)))*($C341=$C$1:INDIRECT("$C"&amp;(ROW()-1))),ROW($F$1:INDIRECT("$F"&amp;(ROW()-1)))*($C341=$F$1:INDIRECT("$F"&amp;(ROW()-1))))</f>
        <v>339</v>
      </c>
      <c r="J341" cm="1">
        <f t="array" aca="1" ref="J341" ca="1">MAX(ROW($C$1:INDIRECT("$C"&amp;(ROW()-1)))*($F341=$C$1:INDIRECT("$C"&amp;(ROW()-1))),ROW($F$1:INDIRECT("$F"&amp;(ROW()-1)))*($F341=$F$1:INDIRECT("$F"&amp;(ROW()-1))))</f>
        <v>336</v>
      </c>
      <c r="K341" s="2" cm="1">
        <f t="array" aca="1" ref="K341" ca="1">IF($I341&gt;0,IF(INDEX($C:$C,$I341)=$C341,INDEX($S:$S,$I341),INDEX($T:$T,$I341)),1000)</f>
        <v>1079.6190667898632</v>
      </c>
      <c r="L341" s="2" cm="1">
        <f t="array" aca="1" ref="L341" ca="1">IF($J341&gt;0,IF(INDEX($C:$C,$J341)=$F341,INDEX($S:$S,$J341),INDEX($T:$T,$J341)),1000)</f>
        <v>1258.6452176431678</v>
      </c>
      <c r="M341">
        <f t="shared" ca="1" si="38"/>
        <v>500.08942041206348</v>
      </c>
      <c r="N341">
        <f t="shared" ca="1" si="39"/>
        <v>1401.5643558049428</v>
      </c>
      <c r="O341">
        <f t="shared" ca="1" si="40"/>
        <v>0.26297606150310932</v>
      </c>
      <c r="P341">
        <f t="shared" ca="1" si="41"/>
        <v>0.73702393849689074</v>
      </c>
      <c r="Q341">
        <f t="shared" si="42"/>
        <v>0</v>
      </c>
      <c r="R341">
        <f t="shared" si="43"/>
        <v>1</v>
      </c>
      <c r="S341" s="2">
        <f t="shared" ca="1" si="44"/>
        <v>1071.2038328217636</v>
      </c>
      <c r="T341" s="2">
        <f t="shared" ca="1" si="45"/>
        <v>1267.0604516112674</v>
      </c>
      <c r="V341" t="s">
        <v>93</v>
      </c>
      <c r="W341" t="s">
        <v>29</v>
      </c>
      <c r="X341" t="s">
        <v>32</v>
      </c>
      <c r="Y341" t="s">
        <v>30</v>
      </c>
      <c r="Z341" t="s">
        <v>77</v>
      </c>
      <c r="AA341" t="s">
        <v>76</v>
      </c>
      <c r="AB341" t="s">
        <v>21</v>
      </c>
      <c r="AC341" t="s">
        <v>46</v>
      </c>
      <c r="AD341" t="s">
        <v>75</v>
      </c>
      <c r="AE341" t="s">
        <v>43</v>
      </c>
      <c r="AF341" t="s">
        <v>38</v>
      </c>
      <c r="AG341" t="s">
        <v>48</v>
      </c>
      <c r="AH341" t="s">
        <v>71</v>
      </c>
      <c r="AI341" t="s">
        <v>78</v>
      </c>
      <c r="AJ341" t="s">
        <v>36</v>
      </c>
      <c r="AK341" t="s">
        <v>56</v>
      </c>
      <c r="AL341" t="s">
        <v>59</v>
      </c>
      <c r="AM341" t="s">
        <v>22</v>
      </c>
      <c r="AN341" t="s">
        <v>54</v>
      </c>
      <c r="AO341" t="s">
        <v>42</v>
      </c>
      <c r="AP341" t="s">
        <v>49</v>
      </c>
      <c r="AQ341" t="s">
        <v>58</v>
      </c>
      <c r="AR341" t="s">
        <v>57</v>
      </c>
      <c r="AS341" t="s">
        <v>61</v>
      </c>
      <c r="AT341" t="s">
        <v>60</v>
      </c>
      <c r="AU341" t="s">
        <v>62</v>
      </c>
      <c r="AV341" t="s">
        <v>20</v>
      </c>
      <c r="AW341" t="s">
        <v>55</v>
      </c>
      <c r="AX341" t="s">
        <v>47</v>
      </c>
      <c r="AY341" t="s">
        <v>74</v>
      </c>
      <c r="AZ341" t="s">
        <v>70</v>
      </c>
      <c r="BA341" t="s">
        <v>72</v>
      </c>
      <c r="BB341" t="s">
        <v>66</v>
      </c>
      <c r="BC341" t="s">
        <v>69</v>
      </c>
      <c r="BD341" t="s">
        <v>50</v>
      </c>
      <c r="BE341" t="s">
        <v>26</v>
      </c>
      <c r="BF341" t="s">
        <v>28</v>
      </c>
      <c r="BG341" t="s">
        <v>73</v>
      </c>
      <c r="BH341" t="s">
        <v>79</v>
      </c>
      <c r="BI341" t="s">
        <v>39</v>
      </c>
      <c r="BJ341" t="s">
        <v>41</v>
      </c>
      <c r="BK341" t="s">
        <v>63</v>
      </c>
      <c r="BL341" t="s">
        <v>67</v>
      </c>
      <c r="BM341" t="s">
        <v>44</v>
      </c>
      <c r="BN341" t="s">
        <v>64</v>
      </c>
      <c r="BO341" t="s">
        <v>25</v>
      </c>
      <c r="BP341" t="s">
        <v>24</v>
      </c>
      <c r="BQ341" t="s">
        <v>65</v>
      </c>
      <c r="BR341" t="s">
        <v>68</v>
      </c>
      <c r="BS341" t="s">
        <v>52</v>
      </c>
      <c r="BT341" t="s">
        <v>40</v>
      </c>
      <c r="BU341" t="s">
        <v>45</v>
      </c>
      <c r="BV341" t="s">
        <v>31</v>
      </c>
      <c r="BW341" t="s">
        <v>37</v>
      </c>
      <c r="BX341" t="s">
        <v>23</v>
      </c>
      <c r="BY341" t="s">
        <v>34</v>
      </c>
      <c r="BZ341" t="s">
        <v>27</v>
      </c>
      <c r="CA341" t="s">
        <v>51</v>
      </c>
      <c r="CB341" t="s">
        <v>53</v>
      </c>
      <c r="CC341" t="s">
        <v>35</v>
      </c>
    </row>
    <row r="342" spans="1:82" x14ac:dyDescent="0.25">
      <c r="A342" t="s">
        <v>129</v>
      </c>
      <c r="B342" t="s">
        <v>95</v>
      </c>
      <c r="C342" t="str">
        <f t="shared" si="50"/>
        <v>http://www.midnightbeach.com/jon/ReversiScript/!Hard</v>
      </c>
      <c r="D342" t="s">
        <v>194</v>
      </c>
      <c r="F342" t="str">
        <f t="shared" si="51"/>
        <v>https://www.hanshq.net/files/othello/web/web_othello.html!</v>
      </c>
      <c r="G342">
        <v>8</v>
      </c>
      <c r="H342">
        <v>56</v>
      </c>
      <c r="I342" cm="1">
        <f t="array" aca="1" ref="I342" ca="1">MAX(ROW($C$1:INDIRECT("$C"&amp;(ROW()-1)))*($C342=$C$1:INDIRECT("$C"&amp;(ROW()-1))),ROW($F$1:INDIRECT("$F"&amp;(ROW()-1)))*($C342=$F$1:INDIRECT("$F"&amp;(ROW()-1))))</f>
        <v>341</v>
      </c>
      <c r="J342" cm="1">
        <f t="array" aca="1" ref="J342" ca="1">MAX(ROW($C$1:INDIRECT("$C"&amp;(ROW()-1)))*($F342=$C$1:INDIRECT("$C"&amp;(ROW()-1))),ROW($F$1:INDIRECT("$F"&amp;(ROW()-1)))*($F342=$F$1:INDIRECT("$F"&amp;(ROW()-1))))</f>
        <v>337</v>
      </c>
      <c r="K342" s="2" cm="1">
        <f t="array" aca="1" ref="K342" ca="1">IF($I342&gt;0,IF(INDEX($C:$C,$I342)=$C342,INDEX($S:$S,$I342),INDEX($T:$T,$I342)),1000)</f>
        <v>1071.2038328217636</v>
      </c>
      <c r="L342" s="2" cm="1">
        <f t="array" aca="1" ref="L342" ca="1">IF($J342&gt;0,IF(INDEX($C:$C,$J342)=$F342,INDEX($S:$S,$J342),INDEX($T:$T,$J342)),1000)</f>
        <v>1197.3895740739417</v>
      </c>
      <c r="M342">
        <f t="shared" ca="1" si="38"/>
        <v>476.44149865438072</v>
      </c>
      <c r="N342">
        <f t="shared" ca="1" si="39"/>
        <v>985.08551968930101</v>
      </c>
      <c r="O342">
        <f t="shared" ca="1" si="40"/>
        <v>0.32598884090033586</v>
      </c>
      <c r="P342">
        <f t="shared" ca="1" si="41"/>
        <v>0.67401115909966414</v>
      </c>
      <c r="Q342">
        <f t="shared" si="42"/>
        <v>0</v>
      </c>
      <c r="R342">
        <f t="shared" si="43"/>
        <v>1</v>
      </c>
      <c r="S342" s="2">
        <f t="shared" ca="1" si="44"/>
        <v>1060.7721899129529</v>
      </c>
      <c r="T342" s="2">
        <f t="shared" ca="1" si="45"/>
        <v>1207.8212169827525</v>
      </c>
    </row>
    <row r="343" spans="1:82" x14ac:dyDescent="0.25">
      <c r="A343" t="s">
        <v>129</v>
      </c>
      <c r="B343" t="s">
        <v>95</v>
      </c>
      <c r="C343" t="str">
        <f t="shared" si="50"/>
        <v>http://www.midnightbeach.com/jon/ReversiScript/!Hard</v>
      </c>
      <c r="D343" t="s">
        <v>190</v>
      </c>
      <c r="E343">
        <v>10</v>
      </c>
      <c r="F343" t="str">
        <f t="shared" si="51"/>
        <v>https://ogeon.github.io/reversi/!10</v>
      </c>
      <c r="G343">
        <v>37</v>
      </c>
      <c r="H343">
        <v>27</v>
      </c>
      <c r="I343" cm="1">
        <f t="array" aca="1" ref="I343" ca="1">MAX(ROW($C$1:INDIRECT("$C"&amp;(ROW()-1)))*($C343=$C$1:INDIRECT("$C"&amp;(ROW()-1))),ROW($F$1:INDIRECT("$F"&amp;(ROW()-1)))*($C343=$F$1:INDIRECT("$F"&amp;(ROW()-1))))</f>
        <v>342</v>
      </c>
      <c r="J343" cm="1">
        <f t="array" aca="1" ref="J343" ca="1">MAX(ROW($C$1:INDIRECT("$C"&amp;(ROW()-1)))*($F343=$C$1:INDIRECT("$C"&amp;(ROW()-1))),ROW($F$1:INDIRECT("$F"&amp;(ROW()-1)))*($F343=$F$1:INDIRECT("$F"&amp;(ROW()-1))))</f>
        <v>338</v>
      </c>
      <c r="K343" s="2" cm="1">
        <f t="array" aca="1" ref="K343" ca="1">IF($I343&gt;0,IF(INDEX($C:$C,$I343)=$C343,INDEX($S:$S,$I343),INDEX($T:$T,$I343)),1000)</f>
        <v>1060.7721899129529</v>
      </c>
      <c r="L343" s="2" cm="1">
        <f t="array" aca="1" ref="L343" ca="1">IF($J343&gt;0,IF(INDEX($C:$C,$J343)=$F343,INDEX($S:$S,$J343),INDEX($T:$T,$J343)),1000)</f>
        <v>1089.8201663283467</v>
      </c>
      <c r="M343">
        <f t="shared" ca="1" si="38"/>
        <v>448.67355705239078</v>
      </c>
      <c r="N343">
        <f t="shared" ca="1" si="39"/>
        <v>530.33515392315644</v>
      </c>
      <c r="O343">
        <f t="shared" ca="1" si="40"/>
        <v>0.45829373326546152</v>
      </c>
      <c r="P343">
        <f t="shared" ca="1" si="41"/>
        <v>0.54170626673453837</v>
      </c>
      <c r="Q343">
        <f t="shared" si="42"/>
        <v>1</v>
      </c>
      <c r="R343">
        <f t="shared" si="43"/>
        <v>0</v>
      </c>
      <c r="S343" s="2">
        <f t="shared" ca="1" si="44"/>
        <v>1078.106790448458</v>
      </c>
      <c r="T343" s="2">
        <f t="shared" ca="1" si="45"/>
        <v>1072.4855657928415</v>
      </c>
    </row>
    <row r="344" spans="1:82" x14ac:dyDescent="0.25">
      <c r="A344" t="s">
        <v>129</v>
      </c>
      <c r="B344" t="s">
        <v>95</v>
      </c>
      <c r="C344" t="str">
        <f t="shared" si="50"/>
        <v>http://www.midnightbeach.com/jon/ReversiScript/!Hard</v>
      </c>
      <c r="D344" t="s">
        <v>122</v>
      </c>
      <c r="E344" t="s">
        <v>123</v>
      </c>
      <c r="F344" t="str">
        <f t="shared" si="51"/>
        <v>https://www.onlinespiele-sammlung.de/othello/othello-reversi-games/norvig/!Difficult</v>
      </c>
      <c r="G344">
        <v>40</v>
      </c>
      <c r="H344">
        <v>24</v>
      </c>
      <c r="I344" cm="1">
        <f t="array" aca="1" ref="I344" ca="1">MAX(ROW($C$1:INDIRECT("$C"&amp;(ROW()-1)))*($C344=$C$1:INDIRECT("$C"&amp;(ROW()-1))),ROW($F$1:INDIRECT("$F"&amp;(ROW()-1)))*($C344=$F$1:INDIRECT("$F"&amp;(ROW()-1))))</f>
        <v>343</v>
      </c>
      <c r="J344" cm="1">
        <f t="array" aca="1" ref="J344" ca="1">MAX(ROW($C$1:INDIRECT("$C"&amp;(ROW()-1)))*($F344=$C$1:INDIRECT("$C"&amp;(ROW()-1))),ROW($F$1:INDIRECT("$F"&amp;(ROW()-1)))*($F344=$F$1:INDIRECT("$F"&amp;(ROW()-1))))</f>
        <v>267</v>
      </c>
      <c r="K344" s="2" cm="1">
        <f t="array" aca="1" ref="K344" ca="1">IF($I344&gt;0,IF(INDEX($C:$C,$I344)=$C344,INDEX($S:$S,$I344),INDEX($T:$T,$I344)),1000)</f>
        <v>1078.106790448458</v>
      </c>
      <c r="L344" s="2" cm="1">
        <f t="array" aca="1" ref="L344" ca="1">IF($J344&gt;0,IF(INDEX($C:$C,$J344)=$F344,INDEX($S:$S,$J344),INDEX($T:$T,$J344)),1000)</f>
        <v>1055.0170181281019</v>
      </c>
      <c r="M344">
        <f t="shared" ca="1" si="38"/>
        <v>495.75485512947819</v>
      </c>
      <c r="N344">
        <f t="shared" ca="1" si="39"/>
        <v>434.05278320444222</v>
      </c>
      <c r="O344">
        <f t="shared" ca="1" si="40"/>
        <v>0.53318001992089303</v>
      </c>
      <c r="P344">
        <f t="shared" ca="1" si="41"/>
        <v>0.46681998007910697</v>
      </c>
      <c r="Q344">
        <f t="shared" si="42"/>
        <v>1</v>
      </c>
      <c r="R344">
        <f t="shared" si="43"/>
        <v>0</v>
      </c>
      <c r="S344" s="2">
        <f t="shared" ca="1" si="44"/>
        <v>1093.0450298109895</v>
      </c>
      <c r="T344" s="2">
        <f t="shared" ca="1" si="45"/>
        <v>1040.0787787655704</v>
      </c>
    </row>
    <row r="345" spans="1:82" x14ac:dyDescent="0.25">
      <c r="A345" t="s">
        <v>129</v>
      </c>
      <c r="B345" t="s">
        <v>95</v>
      </c>
      <c r="C345" t="str">
        <f t="shared" si="50"/>
        <v>http://www.midnightbeach.com/jon/ReversiScript/!Hard</v>
      </c>
      <c r="D345" t="s">
        <v>193</v>
      </c>
      <c r="E345">
        <v>6</v>
      </c>
      <c r="F345" t="str">
        <f t="shared" si="51"/>
        <v>https://wasm-othello.t-yng.jp/!6</v>
      </c>
      <c r="G345">
        <v>26</v>
      </c>
      <c r="H345">
        <v>38</v>
      </c>
      <c r="I345" cm="1">
        <f t="array" aca="1" ref="I345" ca="1">MAX(ROW($C$1:INDIRECT("$C"&amp;(ROW()-1)))*($C345=$C$1:INDIRECT("$C"&amp;(ROW()-1))),ROW($F$1:INDIRECT("$F"&amp;(ROW()-1)))*($C345=$F$1:INDIRECT("$F"&amp;(ROW()-1))))</f>
        <v>344</v>
      </c>
      <c r="J345" cm="1">
        <f t="array" aca="1" ref="J345" ca="1">MAX(ROW($C$1:INDIRECT("$C"&amp;(ROW()-1)))*($F345=$C$1:INDIRECT("$C"&amp;(ROW()-1))),ROW($F$1:INDIRECT("$F"&amp;(ROW()-1)))*($F345=$F$1:INDIRECT("$F"&amp;(ROW()-1))))</f>
        <v>340</v>
      </c>
      <c r="K345" s="2" cm="1">
        <f t="array" aca="1" ref="K345" ca="1">IF($I345&gt;0,IF(INDEX($C:$C,$I345)=$C345,INDEX($S:$S,$I345),INDEX($T:$T,$I345)),1000)</f>
        <v>1093.0450298109895</v>
      </c>
      <c r="L345" s="2" cm="1">
        <f t="array" aca="1" ref="L345" ca="1">IF($J345&gt;0,IF(INDEX($C:$C,$J345)=$F345,INDEX($S:$S,$J345),INDEX($T:$T,$J345)),1000)</f>
        <v>1044.9780712788015</v>
      </c>
      <c r="M345">
        <f t="shared" ca="1" si="38"/>
        <v>540.27214186958167</v>
      </c>
      <c r="N345">
        <f t="shared" ca="1" si="39"/>
        <v>409.68039182891408</v>
      </c>
      <c r="O345">
        <f t="shared" ca="1" si="40"/>
        <v>0.56873593437991499</v>
      </c>
      <c r="P345">
        <f t="shared" ca="1" si="41"/>
        <v>0.43126406562008501</v>
      </c>
      <c r="Q345">
        <f t="shared" si="42"/>
        <v>0</v>
      </c>
      <c r="R345">
        <f t="shared" si="43"/>
        <v>1</v>
      </c>
      <c r="S345" s="2">
        <f t="shared" ca="1" si="44"/>
        <v>1074.8454799108322</v>
      </c>
      <c r="T345" s="2">
        <f t="shared" ca="1" si="45"/>
        <v>1063.1776211789588</v>
      </c>
    </row>
    <row r="346" spans="1:82" x14ac:dyDescent="0.25">
      <c r="A346" t="s">
        <v>17</v>
      </c>
      <c r="B346">
        <v>3</v>
      </c>
      <c r="C346" t="str">
        <f t="shared" si="50"/>
        <v>https://www.enil.no/othello!3</v>
      </c>
      <c r="D346" t="s">
        <v>17</v>
      </c>
      <c r="E346">
        <v>8</v>
      </c>
      <c r="F346" t="str">
        <f t="shared" si="51"/>
        <v>https://www.enil.no/othello!8</v>
      </c>
      <c r="G346">
        <v>13</v>
      </c>
      <c r="H346">
        <v>51</v>
      </c>
      <c r="I346" cm="1">
        <f t="array" aca="1" ref="I346" ca="1">MAX(ROW($C$1:INDIRECT("$C"&amp;(ROW()-1)))*($C346=$C$1:INDIRECT("$C"&amp;(ROW()-1))),ROW($F$1:INDIRECT("$F"&amp;(ROW()-1)))*($C346=$F$1:INDIRECT("$F"&amp;(ROW()-1))))</f>
        <v>275</v>
      </c>
      <c r="J346" cm="1">
        <f t="array" aca="1" ref="J346" ca="1">MAX(ROW($C$1:INDIRECT("$C"&amp;(ROW()-1)))*($F346=$C$1:INDIRECT("$C"&amp;(ROW()-1))),ROW($F$1:INDIRECT("$F"&amp;(ROW()-1)))*($F346=$F$1:INDIRECT("$F"&amp;(ROW()-1))))</f>
        <v>341</v>
      </c>
      <c r="K346" s="2" cm="1">
        <f t="array" aca="1" ref="K346" ca="1">IF($I346&gt;0,IF(INDEX($C:$C,$I346)=$C346,INDEX($S:$S,$I346),INDEX($T:$T,$I346)),1000)</f>
        <v>1093.0800431480891</v>
      </c>
      <c r="L346" s="2" cm="1">
        <f t="array" aca="1" ref="L346" ca="1">IF($J346&gt;0,IF(INDEX($C:$C,$J346)=$F346,INDEX($S:$S,$J346),INDEX($T:$T,$J346)),1000)</f>
        <v>1267.0604516112674</v>
      </c>
      <c r="M346">
        <f t="shared" ca="1" si="38"/>
        <v>540.38104629910379</v>
      </c>
      <c r="N346">
        <f t="shared" ca="1" si="39"/>
        <v>1471.130261205798</v>
      </c>
      <c r="O346">
        <f t="shared" ca="1" si="40"/>
        <v>0.26864429957860775</v>
      </c>
      <c r="P346">
        <f t="shared" ca="1" si="41"/>
        <v>0.73135570042139231</v>
      </c>
      <c r="Q346">
        <f t="shared" si="42"/>
        <v>0</v>
      </c>
      <c r="R346">
        <f t="shared" si="43"/>
        <v>1</v>
      </c>
      <c r="S346" s="2">
        <f t="shared" ca="1" si="44"/>
        <v>1084.4834255615735</v>
      </c>
      <c r="T346" s="2">
        <f t="shared" ca="1" si="45"/>
        <v>1275.6570691977829</v>
      </c>
      <c r="V346" t="s">
        <v>19</v>
      </c>
      <c r="W346" t="s">
        <v>42</v>
      </c>
      <c r="X346" t="s">
        <v>43</v>
      </c>
      <c r="Y346" t="s">
        <v>26</v>
      </c>
      <c r="Z346" t="s">
        <v>78</v>
      </c>
      <c r="AA346" t="s">
        <v>30</v>
      </c>
      <c r="AB346" t="s">
        <v>25</v>
      </c>
      <c r="AC346" t="s">
        <v>33</v>
      </c>
      <c r="AD346" t="s">
        <v>77</v>
      </c>
      <c r="AE346" t="s">
        <v>38</v>
      </c>
      <c r="AF346" t="s">
        <v>29</v>
      </c>
      <c r="AG346" t="s">
        <v>72</v>
      </c>
      <c r="AH346" t="s">
        <v>22</v>
      </c>
      <c r="AI346" t="s">
        <v>21</v>
      </c>
      <c r="AJ346" t="s">
        <v>32</v>
      </c>
      <c r="AK346" t="s">
        <v>23</v>
      </c>
      <c r="AL346" t="s">
        <v>24</v>
      </c>
      <c r="AM346" t="s">
        <v>20</v>
      </c>
      <c r="AN346" t="s">
        <v>49</v>
      </c>
      <c r="AO346" t="s">
        <v>46</v>
      </c>
      <c r="AP346" t="s">
        <v>56</v>
      </c>
      <c r="AQ346" t="s">
        <v>76</v>
      </c>
      <c r="AR346" t="s">
        <v>62</v>
      </c>
      <c r="AS346" t="s">
        <v>48</v>
      </c>
      <c r="AT346" t="s">
        <v>73</v>
      </c>
      <c r="AU346" t="s">
        <v>75</v>
      </c>
      <c r="AV346" t="s">
        <v>70</v>
      </c>
      <c r="AW346" t="s">
        <v>55</v>
      </c>
      <c r="AX346" t="s">
        <v>35</v>
      </c>
      <c r="AY346" t="s">
        <v>54</v>
      </c>
      <c r="AZ346" t="s">
        <v>58</v>
      </c>
      <c r="BA346" t="s">
        <v>31</v>
      </c>
      <c r="BB346" t="s">
        <v>57</v>
      </c>
      <c r="BC346" t="s">
        <v>61</v>
      </c>
      <c r="BD346" t="s">
        <v>60</v>
      </c>
      <c r="BE346" t="s">
        <v>28</v>
      </c>
      <c r="BF346" t="s">
        <v>50</v>
      </c>
      <c r="BG346" t="s">
        <v>59</v>
      </c>
      <c r="BH346" t="s">
        <v>63</v>
      </c>
      <c r="BI346" t="s">
        <v>41</v>
      </c>
      <c r="BJ346" t="s">
        <v>27</v>
      </c>
      <c r="BK346" t="s">
        <v>36</v>
      </c>
      <c r="BL346" t="s">
        <v>67</v>
      </c>
      <c r="BM346" t="s">
        <v>74</v>
      </c>
      <c r="BN346" t="s">
        <v>39</v>
      </c>
      <c r="BO346" t="s">
        <v>44</v>
      </c>
      <c r="BP346" t="s">
        <v>71</v>
      </c>
      <c r="BQ346" t="s">
        <v>51</v>
      </c>
      <c r="BR346" t="s">
        <v>47</v>
      </c>
      <c r="BS346" t="s">
        <v>69</v>
      </c>
      <c r="BT346" t="s">
        <v>34</v>
      </c>
      <c r="BU346" t="s">
        <v>66</v>
      </c>
      <c r="BV346" t="s">
        <v>53</v>
      </c>
      <c r="BW346" t="s">
        <v>40</v>
      </c>
      <c r="BX346" t="s">
        <v>52</v>
      </c>
      <c r="BY346" t="s">
        <v>65</v>
      </c>
      <c r="BZ346" t="s">
        <v>37</v>
      </c>
      <c r="CA346" t="s">
        <v>45</v>
      </c>
      <c r="CB346" t="s">
        <v>68</v>
      </c>
      <c r="CC346" t="s">
        <v>64</v>
      </c>
    </row>
    <row r="347" spans="1:82" x14ac:dyDescent="0.25">
      <c r="A347" t="s">
        <v>17</v>
      </c>
      <c r="B347">
        <v>3</v>
      </c>
      <c r="C347" t="str">
        <f t="shared" si="50"/>
        <v>https://www.enil.no/othello!3</v>
      </c>
      <c r="D347" t="s">
        <v>194</v>
      </c>
      <c r="F347" t="str">
        <f t="shared" si="51"/>
        <v>https://www.hanshq.net/files/othello/web/web_othello.html!</v>
      </c>
      <c r="G347">
        <v>8</v>
      </c>
      <c r="H347">
        <v>56</v>
      </c>
      <c r="I347" cm="1">
        <f t="array" aca="1" ref="I347" ca="1">MAX(ROW($C$1:INDIRECT("$C"&amp;(ROW()-1)))*($C347=$C$1:INDIRECT("$C"&amp;(ROW()-1))),ROW($F$1:INDIRECT("$F"&amp;(ROW()-1)))*($C347=$F$1:INDIRECT("$F"&amp;(ROW()-1))))</f>
        <v>346</v>
      </c>
      <c r="J347" cm="1">
        <f t="array" aca="1" ref="J347" ca="1">MAX(ROW($C$1:INDIRECT("$C"&amp;(ROW()-1)))*($F347=$C$1:INDIRECT("$C"&amp;(ROW()-1))),ROW($F$1:INDIRECT("$F"&amp;(ROW()-1)))*($F347=$F$1:INDIRECT("$F"&amp;(ROW()-1))))</f>
        <v>342</v>
      </c>
      <c r="K347" s="2" cm="1">
        <f t="array" aca="1" ref="K347" ca="1">IF($I347&gt;0,IF(INDEX($C:$C,$I347)=$C347,INDEX($S:$S,$I347),INDEX($T:$T,$I347)),1000)</f>
        <v>1084.4834255615735</v>
      </c>
      <c r="L347" s="2" cm="1">
        <f t="array" aca="1" ref="L347" ca="1">IF($J347&gt;0,IF(INDEX($C:$C,$J347)=$F347,INDEX($S:$S,$J347),INDEX($T:$T,$J347)),1000)</f>
        <v>1207.8212169827525</v>
      </c>
      <c r="M347">
        <f t="shared" ca="1" si="38"/>
        <v>514.29057320506456</v>
      </c>
      <c r="N347">
        <f t="shared" ca="1" si="39"/>
        <v>1046.051441914364</v>
      </c>
      <c r="O347">
        <f t="shared" ca="1" si="40"/>
        <v>0.32960118244697828</v>
      </c>
      <c r="P347">
        <f t="shared" ca="1" si="41"/>
        <v>0.67039881755302166</v>
      </c>
      <c r="Q347">
        <f t="shared" si="42"/>
        <v>0</v>
      </c>
      <c r="R347">
        <f t="shared" si="43"/>
        <v>1</v>
      </c>
      <c r="S347" s="2">
        <f t="shared" ca="1" si="44"/>
        <v>1073.9361877232702</v>
      </c>
      <c r="T347" s="2">
        <f t="shared" ca="1" si="45"/>
        <v>1218.3684548210558</v>
      </c>
      <c r="V347" t="s">
        <v>86</v>
      </c>
      <c r="W347" t="s">
        <v>22</v>
      </c>
      <c r="X347" t="s">
        <v>38</v>
      </c>
      <c r="Y347" t="s">
        <v>42</v>
      </c>
      <c r="Z347" t="s">
        <v>79</v>
      </c>
      <c r="AA347" t="s">
        <v>20</v>
      </c>
      <c r="AB347" t="s">
        <v>24</v>
      </c>
      <c r="AC347" t="s">
        <v>33</v>
      </c>
      <c r="AD347" t="s">
        <v>31</v>
      </c>
      <c r="AE347" t="s">
        <v>34</v>
      </c>
      <c r="AF347" t="s">
        <v>36</v>
      </c>
      <c r="AG347" t="s">
        <v>78</v>
      </c>
      <c r="AH347" t="s">
        <v>30</v>
      </c>
      <c r="AI347" t="s">
        <v>25</v>
      </c>
      <c r="AJ347" t="s">
        <v>44</v>
      </c>
      <c r="AK347" t="s">
        <v>39</v>
      </c>
      <c r="AL347" t="s">
        <v>32</v>
      </c>
      <c r="AM347" t="s">
        <v>29</v>
      </c>
      <c r="AN347" t="s">
        <v>41</v>
      </c>
      <c r="AO347" t="s">
        <v>47</v>
      </c>
      <c r="AP347" t="s">
        <v>54</v>
      </c>
      <c r="AQ347" t="s">
        <v>64</v>
      </c>
      <c r="AR347" t="s">
        <v>62</v>
      </c>
      <c r="AS347" t="s">
        <v>46</v>
      </c>
      <c r="AT347" t="s">
        <v>43</v>
      </c>
      <c r="AU347" t="s">
        <v>77</v>
      </c>
      <c r="AV347" t="s">
        <v>73</v>
      </c>
      <c r="AW347" t="s">
        <v>55</v>
      </c>
      <c r="AX347" t="s">
        <v>49</v>
      </c>
      <c r="AY347" t="s">
        <v>57</v>
      </c>
      <c r="AZ347" t="s">
        <v>56</v>
      </c>
      <c r="BA347" t="s">
        <v>23</v>
      </c>
      <c r="BB347" t="s">
        <v>28</v>
      </c>
      <c r="BC347" t="s">
        <v>27</v>
      </c>
      <c r="BD347" t="s">
        <v>26</v>
      </c>
      <c r="BE347" t="s">
        <v>35</v>
      </c>
      <c r="BF347" t="s">
        <v>60</v>
      </c>
      <c r="BG347" t="s">
        <v>58</v>
      </c>
      <c r="BH347" t="s">
        <v>61</v>
      </c>
      <c r="BI347" t="s">
        <v>51</v>
      </c>
      <c r="BJ347" t="s">
        <v>59</v>
      </c>
      <c r="BK347" t="s">
        <v>63</v>
      </c>
      <c r="BL347" t="s">
        <v>50</v>
      </c>
      <c r="BM347" t="s">
        <v>53</v>
      </c>
      <c r="BN347" t="s">
        <v>40</v>
      </c>
      <c r="BO347" t="s">
        <v>67</v>
      </c>
      <c r="BP347" t="s">
        <v>52</v>
      </c>
      <c r="BQ347" t="s">
        <v>45</v>
      </c>
      <c r="BR347" t="s">
        <v>65</v>
      </c>
      <c r="BS347" t="s">
        <v>68</v>
      </c>
      <c r="BT347" t="s">
        <v>76</v>
      </c>
      <c r="BU347" t="s">
        <v>75</v>
      </c>
      <c r="BV347" t="s">
        <v>74</v>
      </c>
      <c r="BW347" t="s">
        <v>72</v>
      </c>
      <c r="BX347" t="s">
        <v>66</v>
      </c>
      <c r="BY347" t="s">
        <v>37</v>
      </c>
      <c r="BZ347" t="s">
        <v>48</v>
      </c>
      <c r="CA347" t="s">
        <v>69</v>
      </c>
      <c r="CB347" t="s">
        <v>87</v>
      </c>
      <c r="CC347" t="s">
        <v>70</v>
      </c>
    </row>
    <row r="348" spans="1:82" x14ac:dyDescent="0.25">
      <c r="A348" t="s">
        <v>17</v>
      </c>
      <c r="B348">
        <v>3</v>
      </c>
      <c r="C348" t="str">
        <f t="shared" si="50"/>
        <v>https://www.enil.no/othello!3</v>
      </c>
      <c r="D348" t="s">
        <v>190</v>
      </c>
      <c r="E348">
        <v>10</v>
      </c>
      <c r="F348" t="str">
        <f t="shared" si="51"/>
        <v>https://ogeon.github.io/reversi/!10</v>
      </c>
      <c r="G348">
        <v>50</v>
      </c>
      <c r="H348">
        <v>14</v>
      </c>
      <c r="I348" cm="1">
        <f t="array" aca="1" ref="I348" ca="1">MAX(ROW($C$1:INDIRECT("$C"&amp;(ROW()-1)))*($C348=$C$1:INDIRECT("$C"&amp;(ROW()-1))),ROW($F$1:INDIRECT("$F"&amp;(ROW()-1)))*($C348=$F$1:INDIRECT("$F"&amp;(ROW()-1))))</f>
        <v>347</v>
      </c>
      <c r="J348" cm="1">
        <f t="array" aca="1" ref="J348" ca="1">MAX(ROW($C$1:INDIRECT("$C"&amp;(ROW()-1)))*($F348=$C$1:INDIRECT("$C"&amp;(ROW()-1))),ROW($F$1:INDIRECT("$F"&amp;(ROW()-1)))*($F348=$F$1:INDIRECT("$F"&amp;(ROW()-1))))</f>
        <v>343</v>
      </c>
      <c r="K348" s="2" cm="1">
        <f t="array" aca="1" ref="K348" ca="1">IF($I348&gt;0,IF(INDEX($C:$C,$I348)=$C348,INDEX($S:$S,$I348),INDEX($T:$T,$I348)),1000)</f>
        <v>1073.9361877232702</v>
      </c>
      <c r="L348" s="2" cm="1">
        <f t="array" aca="1" ref="L348" ca="1">IF($J348&gt;0,IF(INDEX($C:$C,$J348)=$F348,INDEX($S:$S,$J348),INDEX($T:$T,$J348)),1000)</f>
        <v>1072.4855657928415</v>
      </c>
      <c r="M348">
        <f t="shared" ca="1" si="38"/>
        <v>483.99454776079386</v>
      </c>
      <c r="N348">
        <f t="shared" ca="1" si="39"/>
        <v>479.96980257204859</v>
      </c>
      <c r="O348">
        <f t="shared" ca="1" si="40"/>
        <v>0.50208760063966862</v>
      </c>
      <c r="P348">
        <f t="shared" ca="1" si="41"/>
        <v>0.49791239936033133</v>
      </c>
      <c r="Q348">
        <f t="shared" si="42"/>
        <v>1</v>
      </c>
      <c r="R348">
        <f t="shared" si="43"/>
        <v>0</v>
      </c>
      <c r="S348" s="2">
        <f t="shared" ca="1" si="44"/>
        <v>1089.8693845028008</v>
      </c>
      <c r="T348" s="2">
        <f t="shared" ca="1" si="45"/>
        <v>1056.5523690133109</v>
      </c>
      <c r="V348" t="s">
        <v>93</v>
      </c>
      <c r="W348" t="s">
        <v>29</v>
      </c>
      <c r="X348" t="s">
        <v>22</v>
      </c>
      <c r="Y348" t="s">
        <v>49</v>
      </c>
      <c r="Z348" t="s">
        <v>23</v>
      </c>
      <c r="AA348" t="s">
        <v>38</v>
      </c>
      <c r="AB348" t="s">
        <v>79</v>
      </c>
      <c r="AC348" t="s">
        <v>28</v>
      </c>
      <c r="AD348" t="s">
        <v>32</v>
      </c>
      <c r="AE348" t="s">
        <v>54</v>
      </c>
      <c r="AF348" t="s">
        <v>43</v>
      </c>
      <c r="AG348" t="s">
        <v>26</v>
      </c>
      <c r="AH348" t="s">
        <v>27</v>
      </c>
      <c r="AI348" t="s">
        <v>76</v>
      </c>
      <c r="AJ348" t="s">
        <v>35</v>
      </c>
      <c r="AK348" t="s">
        <v>30</v>
      </c>
      <c r="AL348" t="s">
        <v>53</v>
      </c>
      <c r="AM348" t="s">
        <v>42</v>
      </c>
      <c r="AN348" t="s">
        <v>72</v>
      </c>
      <c r="AO348" t="s">
        <v>71</v>
      </c>
      <c r="AP348" t="s">
        <v>74</v>
      </c>
      <c r="AQ348" t="s">
        <v>48</v>
      </c>
      <c r="AR348" t="s">
        <v>70</v>
      </c>
      <c r="AS348" t="s">
        <v>34</v>
      </c>
      <c r="AT348" t="s">
        <v>37</v>
      </c>
      <c r="AU348" t="s">
        <v>21</v>
      </c>
      <c r="AV348" t="s">
        <v>31</v>
      </c>
      <c r="AW348" t="s">
        <v>20</v>
      </c>
      <c r="AX348" t="s">
        <v>77</v>
      </c>
      <c r="AY348" t="s">
        <v>78</v>
      </c>
      <c r="AZ348" t="s">
        <v>75</v>
      </c>
      <c r="BA348" t="s">
        <v>68</v>
      </c>
      <c r="BB348" t="s">
        <v>55</v>
      </c>
      <c r="BC348" t="s">
        <v>61</v>
      </c>
      <c r="BD348" t="s">
        <v>56</v>
      </c>
      <c r="BE348" t="s">
        <v>62</v>
      </c>
      <c r="BF348" t="s">
        <v>24</v>
      </c>
      <c r="BG348" t="s">
        <v>46</v>
      </c>
      <c r="BH348" t="s">
        <v>25</v>
      </c>
      <c r="BI348" t="s">
        <v>44</v>
      </c>
      <c r="BJ348" t="s">
        <v>36</v>
      </c>
      <c r="BK348" t="s">
        <v>41</v>
      </c>
      <c r="BL348" t="s">
        <v>39</v>
      </c>
      <c r="BM348" t="s">
        <v>64</v>
      </c>
      <c r="BN348" t="s">
        <v>52</v>
      </c>
      <c r="BO348" t="s">
        <v>73</v>
      </c>
      <c r="BP348" t="s">
        <v>65</v>
      </c>
      <c r="BQ348" t="s">
        <v>40</v>
      </c>
      <c r="BR348" t="s">
        <v>67</v>
      </c>
      <c r="BS348" t="s">
        <v>50</v>
      </c>
      <c r="BT348" t="s">
        <v>51</v>
      </c>
      <c r="BU348" t="s">
        <v>60</v>
      </c>
      <c r="BV348" t="s">
        <v>58</v>
      </c>
      <c r="BW348" t="s">
        <v>57</v>
      </c>
      <c r="BX348" t="s">
        <v>45</v>
      </c>
      <c r="BY348" t="s">
        <v>59</v>
      </c>
      <c r="BZ348" t="s">
        <v>66</v>
      </c>
      <c r="CA348" t="s">
        <v>63</v>
      </c>
      <c r="CB348" t="s">
        <v>69</v>
      </c>
      <c r="CC348" t="s">
        <v>87</v>
      </c>
      <c r="CD348" t="s">
        <v>47</v>
      </c>
    </row>
    <row r="349" spans="1:82" x14ac:dyDescent="0.25">
      <c r="A349" t="s">
        <v>17</v>
      </c>
      <c r="B349">
        <v>3</v>
      </c>
      <c r="C349" t="str">
        <f t="shared" si="50"/>
        <v>https://www.enil.no/othello!3</v>
      </c>
      <c r="D349" t="s">
        <v>193</v>
      </c>
      <c r="E349">
        <v>6</v>
      </c>
      <c r="F349" t="str">
        <f t="shared" si="51"/>
        <v>https://wasm-othello.t-yng.jp/!6</v>
      </c>
      <c r="G349">
        <v>44</v>
      </c>
      <c r="H349">
        <v>20</v>
      </c>
      <c r="I349" cm="1">
        <f t="array" aca="1" ref="I349" ca="1">MAX(ROW($C$1:INDIRECT("$C"&amp;(ROW()-1)))*($C349=$C$1:INDIRECT("$C"&amp;(ROW()-1))),ROW($F$1:INDIRECT("$F"&amp;(ROW()-1)))*($C349=$F$1:INDIRECT("$F"&amp;(ROW()-1))))</f>
        <v>348</v>
      </c>
      <c r="J349" cm="1">
        <f t="array" aca="1" ref="J349" ca="1">MAX(ROW($C$1:INDIRECT("$C"&amp;(ROW()-1)))*($F349=$C$1:INDIRECT("$C"&amp;(ROW()-1))),ROW($F$1:INDIRECT("$F"&amp;(ROW()-1)))*($F349=$F$1:INDIRECT("$F"&amp;(ROW()-1))))</f>
        <v>345</v>
      </c>
      <c r="K349" s="2" cm="1">
        <f t="array" aca="1" ref="K349" ca="1">IF($I349&gt;0,IF(INDEX($C:$C,$I349)=$C349,INDEX($S:$S,$I349),INDEX($T:$T,$I349)),1000)</f>
        <v>1089.8693845028008</v>
      </c>
      <c r="L349" s="2" cm="1">
        <f t="array" aca="1" ref="L349" ca="1">IF($J349&gt;0,IF(INDEX($C:$C,$J349)=$F349,INDEX($S:$S,$J349),INDEX($T:$T,$J349)),1000)</f>
        <v>1063.1776211789588</v>
      </c>
      <c r="M349">
        <f t="shared" ca="1" si="38"/>
        <v>530.4854311384064</v>
      </c>
      <c r="N349">
        <f t="shared" ca="1" si="39"/>
        <v>454.92945106690922</v>
      </c>
      <c r="O349">
        <f t="shared" ca="1" si="40"/>
        <v>0.53833714176429226</v>
      </c>
      <c r="P349">
        <f t="shared" ca="1" si="41"/>
        <v>0.46166285823570768</v>
      </c>
      <c r="Q349">
        <f t="shared" si="42"/>
        <v>1</v>
      </c>
      <c r="R349">
        <f t="shared" si="43"/>
        <v>0</v>
      </c>
      <c r="S349" s="2">
        <f t="shared" ca="1" si="44"/>
        <v>1104.6425959663434</v>
      </c>
      <c r="T349" s="2">
        <f t="shared" ca="1" si="45"/>
        <v>1048.4044097154163</v>
      </c>
      <c r="V349" t="s">
        <v>93</v>
      </c>
      <c r="W349" t="s">
        <v>30</v>
      </c>
      <c r="X349" t="s">
        <v>20</v>
      </c>
      <c r="Y349" t="s">
        <v>29</v>
      </c>
      <c r="Z349" t="s">
        <v>38</v>
      </c>
      <c r="AA349" t="s">
        <v>79</v>
      </c>
      <c r="AB349" t="s">
        <v>21</v>
      </c>
      <c r="AC349" t="s">
        <v>32</v>
      </c>
      <c r="AD349" t="s">
        <v>31</v>
      </c>
      <c r="AE349" t="s">
        <v>56</v>
      </c>
      <c r="AF349" t="s">
        <v>43</v>
      </c>
      <c r="AG349" t="s">
        <v>48</v>
      </c>
      <c r="AH349" t="s">
        <v>58</v>
      </c>
      <c r="AI349" t="s">
        <v>59</v>
      </c>
      <c r="AJ349" t="s">
        <v>63</v>
      </c>
      <c r="AK349" t="s">
        <v>78</v>
      </c>
      <c r="AL349" t="s">
        <v>62</v>
      </c>
      <c r="AM349" t="s">
        <v>72</v>
      </c>
      <c r="AN349" t="s">
        <v>54</v>
      </c>
      <c r="AO349" t="s">
        <v>61</v>
      </c>
      <c r="AP349" t="s">
        <v>55</v>
      </c>
      <c r="AQ349" t="s">
        <v>57</v>
      </c>
      <c r="AR349" t="s">
        <v>60</v>
      </c>
      <c r="AS349" t="s">
        <v>22</v>
      </c>
      <c r="AT349" t="s">
        <v>26</v>
      </c>
      <c r="AU349" t="s">
        <v>23</v>
      </c>
      <c r="AV349" t="s">
        <v>42</v>
      </c>
      <c r="AW349" t="s">
        <v>27</v>
      </c>
      <c r="AX349" t="s">
        <v>76</v>
      </c>
      <c r="AY349" t="s">
        <v>75</v>
      </c>
      <c r="AZ349" t="s">
        <v>77</v>
      </c>
      <c r="BA349" t="s">
        <v>46</v>
      </c>
      <c r="BB349" t="s">
        <v>24</v>
      </c>
      <c r="BC349" t="s">
        <v>73</v>
      </c>
      <c r="BD349" t="s">
        <v>25</v>
      </c>
      <c r="BE349" t="s">
        <v>41</v>
      </c>
      <c r="BF349" t="s">
        <v>44</v>
      </c>
      <c r="BG349" t="s">
        <v>39</v>
      </c>
      <c r="BH349" t="s">
        <v>49</v>
      </c>
      <c r="BI349" t="s">
        <v>35</v>
      </c>
      <c r="BJ349" t="s">
        <v>64</v>
      </c>
      <c r="BK349" t="s">
        <v>36</v>
      </c>
      <c r="BL349" t="s">
        <v>47</v>
      </c>
      <c r="BM349" t="s">
        <v>50</v>
      </c>
      <c r="BN349" t="s">
        <v>34</v>
      </c>
      <c r="BO349" t="s">
        <v>37</v>
      </c>
      <c r="BP349" t="s">
        <v>28</v>
      </c>
      <c r="BQ349" t="s">
        <v>40</v>
      </c>
      <c r="BR349" t="s">
        <v>71</v>
      </c>
      <c r="BS349" t="s">
        <v>53</v>
      </c>
      <c r="BT349" t="s">
        <v>74</v>
      </c>
      <c r="BU349" t="s">
        <v>66</v>
      </c>
      <c r="BV349" t="s">
        <v>45</v>
      </c>
      <c r="BW349" t="s">
        <v>70</v>
      </c>
      <c r="BX349" t="s">
        <v>51</v>
      </c>
      <c r="BY349" t="s">
        <v>67</v>
      </c>
      <c r="BZ349" t="s">
        <v>65</v>
      </c>
      <c r="CA349" t="s">
        <v>68</v>
      </c>
      <c r="CB349" t="s">
        <v>69</v>
      </c>
      <c r="CC349" t="s">
        <v>52</v>
      </c>
    </row>
    <row r="350" spans="1:82" x14ac:dyDescent="0.25">
      <c r="A350" t="s">
        <v>17</v>
      </c>
      <c r="B350">
        <v>3</v>
      </c>
      <c r="C350" t="str">
        <f t="shared" si="50"/>
        <v>https://www.enil.no/othello!3</v>
      </c>
      <c r="D350" t="s">
        <v>118</v>
      </c>
      <c r="F350" t="str">
        <f t="shared" si="51"/>
        <v>http://omerkel.github.io/UCThello/html5/src/!</v>
      </c>
      <c r="G350">
        <v>41</v>
      </c>
      <c r="H350">
        <v>23</v>
      </c>
      <c r="I350" cm="1">
        <f t="array" aca="1" ref="I350" ca="1">MAX(ROW($C$1:INDIRECT("$C"&amp;(ROW()-1)))*($C350=$C$1:INDIRECT("$C"&amp;(ROW()-1))),ROW($F$1:INDIRECT("$F"&amp;(ROW()-1)))*($C350=$F$1:INDIRECT("$F"&amp;(ROW()-1))))</f>
        <v>349</v>
      </c>
      <c r="J350" cm="1">
        <f t="array" aca="1" ref="J350" ca="1">MAX(ROW($C$1:INDIRECT("$C"&amp;(ROW()-1)))*($F350=$C$1:INDIRECT("$C"&amp;(ROW()-1))),ROW($F$1:INDIRECT("$F"&amp;(ROW()-1)))*($F350=$F$1:INDIRECT("$F"&amp;(ROW()-1))))</f>
        <v>330</v>
      </c>
      <c r="K350" s="2" cm="1">
        <f t="array" aca="1" ref="K350" ca="1">IF($I350&gt;0,IF(INDEX($C:$C,$I350)=$C350,INDEX($S:$S,$I350),INDEX($T:$T,$I350)),1000)</f>
        <v>1104.6425959663434</v>
      </c>
      <c r="L350" s="2" cm="1">
        <f t="array" aca="1" ref="L350" ca="1">IF($J350&gt;0,IF(INDEX($C:$C,$J350)=$F350,INDEX($S:$S,$J350),INDEX($T:$T,$J350)),1000)</f>
        <v>1040.6653227714796</v>
      </c>
      <c r="M350">
        <f t="shared" ca="1" si="38"/>
        <v>577.57247733259362</v>
      </c>
      <c r="N350">
        <f t="shared" ca="1" si="39"/>
        <v>399.63480697522192</v>
      </c>
      <c r="O350">
        <f t="shared" ca="1" si="40"/>
        <v>0.59104397460739877</v>
      </c>
      <c r="P350">
        <f t="shared" ca="1" si="41"/>
        <v>0.40895602539260123</v>
      </c>
      <c r="Q350">
        <f t="shared" si="42"/>
        <v>1</v>
      </c>
      <c r="R350">
        <f t="shared" si="43"/>
        <v>0</v>
      </c>
      <c r="S350" s="2">
        <f t="shared" ca="1" si="44"/>
        <v>1117.7291887789065</v>
      </c>
      <c r="T350" s="2">
        <f t="shared" ca="1" si="45"/>
        <v>1027.5787299589165</v>
      </c>
      <c r="V350" t="s">
        <v>92</v>
      </c>
      <c r="W350" t="s">
        <v>30</v>
      </c>
      <c r="X350" t="s">
        <v>42</v>
      </c>
      <c r="Y350" t="s">
        <v>36</v>
      </c>
      <c r="Z350" t="s">
        <v>25</v>
      </c>
      <c r="AA350" t="s">
        <v>24</v>
      </c>
      <c r="AB350" t="s">
        <v>41</v>
      </c>
      <c r="AC350" t="s">
        <v>38</v>
      </c>
      <c r="AD350" t="s">
        <v>21</v>
      </c>
      <c r="AE350" t="s">
        <v>46</v>
      </c>
      <c r="AF350" t="s">
        <v>79</v>
      </c>
      <c r="AG350" t="s">
        <v>32</v>
      </c>
      <c r="AH350" t="s">
        <v>44</v>
      </c>
      <c r="AI350" t="s">
        <v>47</v>
      </c>
      <c r="AJ350" t="s">
        <v>20</v>
      </c>
      <c r="AK350" t="s">
        <v>39</v>
      </c>
      <c r="AL350" t="s">
        <v>78</v>
      </c>
      <c r="AM350" t="s">
        <v>76</v>
      </c>
      <c r="AN350" t="s">
        <v>77</v>
      </c>
      <c r="AO350" t="s">
        <v>26</v>
      </c>
      <c r="AP350" t="s">
        <v>33</v>
      </c>
      <c r="AQ350" t="s">
        <v>73</v>
      </c>
      <c r="AR350" t="s">
        <v>75</v>
      </c>
      <c r="AS350" t="s">
        <v>29</v>
      </c>
      <c r="AT350" t="s">
        <v>68</v>
      </c>
      <c r="AU350" t="s">
        <v>72</v>
      </c>
      <c r="AV350" t="s">
        <v>48</v>
      </c>
      <c r="AW350" t="s">
        <v>71</v>
      </c>
      <c r="AX350" t="s">
        <v>54</v>
      </c>
      <c r="AY350" t="s">
        <v>56</v>
      </c>
      <c r="AZ350" t="s">
        <v>22</v>
      </c>
      <c r="BA350" t="s">
        <v>55</v>
      </c>
      <c r="BB350" t="s">
        <v>62</v>
      </c>
      <c r="BC350" t="s">
        <v>59</v>
      </c>
      <c r="BD350" t="s">
        <v>49</v>
      </c>
      <c r="BE350" t="s">
        <v>35</v>
      </c>
      <c r="BF350" t="s">
        <v>58</v>
      </c>
      <c r="BG350" t="s">
        <v>57</v>
      </c>
      <c r="BH350" t="s">
        <v>60</v>
      </c>
      <c r="BI350" t="s">
        <v>23</v>
      </c>
      <c r="BJ350" t="s">
        <v>28</v>
      </c>
      <c r="BK350" t="s">
        <v>27</v>
      </c>
      <c r="BL350" t="s">
        <v>34</v>
      </c>
      <c r="BM350" t="s">
        <v>37</v>
      </c>
      <c r="BN350" t="s">
        <v>50</v>
      </c>
      <c r="BO350" t="s">
        <v>51</v>
      </c>
      <c r="BP350" t="s">
        <v>53</v>
      </c>
      <c r="BQ350" t="s">
        <v>31</v>
      </c>
      <c r="BR350" t="s">
        <v>45</v>
      </c>
      <c r="BS350" t="s">
        <v>61</v>
      </c>
      <c r="BT350" t="s">
        <v>40</v>
      </c>
      <c r="BU350" t="s">
        <v>52</v>
      </c>
      <c r="BV350" t="s">
        <v>66</v>
      </c>
      <c r="BW350" t="s">
        <v>63</v>
      </c>
      <c r="BX350" t="s">
        <v>69</v>
      </c>
      <c r="BY350" t="s">
        <v>70</v>
      </c>
      <c r="BZ350" t="s">
        <v>64</v>
      </c>
      <c r="CA350" t="s">
        <v>67</v>
      </c>
      <c r="CB350" t="s">
        <v>65</v>
      </c>
      <c r="CC350" t="s">
        <v>87</v>
      </c>
      <c r="CD350" t="s">
        <v>74</v>
      </c>
    </row>
    <row r="351" spans="1:82" x14ac:dyDescent="0.25">
      <c r="A351" t="s">
        <v>17</v>
      </c>
      <c r="B351">
        <v>3</v>
      </c>
      <c r="C351" t="str">
        <f t="shared" si="50"/>
        <v>https://www.enil.no/othello!3</v>
      </c>
      <c r="D351" t="s">
        <v>122</v>
      </c>
      <c r="E351" t="s">
        <v>123</v>
      </c>
      <c r="F351" t="str">
        <f t="shared" si="51"/>
        <v>https://www.onlinespiele-sammlung.de/othello/othello-reversi-games/norvig/!Difficult</v>
      </c>
      <c r="G351">
        <v>40</v>
      </c>
      <c r="H351">
        <v>24</v>
      </c>
      <c r="I351" cm="1">
        <f t="array" aca="1" ref="I351" ca="1">MAX(ROW($C$1:INDIRECT("$C"&amp;(ROW()-1)))*($C351=$C$1:INDIRECT("$C"&amp;(ROW()-1))),ROW($F$1:INDIRECT("$F"&amp;(ROW()-1)))*($C351=$F$1:INDIRECT("$F"&amp;(ROW()-1))))</f>
        <v>350</v>
      </c>
      <c r="J351" cm="1">
        <f t="array" aca="1" ref="J351" ca="1">MAX(ROW($C$1:INDIRECT("$C"&amp;(ROW()-1)))*($F351=$C$1:INDIRECT("$C"&amp;(ROW()-1))),ROW($F$1:INDIRECT("$F"&amp;(ROW()-1)))*($F351=$F$1:INDIRECT("$F"&amp;(ROW()-1))))</f>
        <v>344</v>
      </c>
      <c r="K351" s="2" cm="1">
        <f t="array" aca="1" ref="K351" ca="1">IF($I351&gt;0,IF(INDEX($C:$C,$I351)=$C351,INDEX($S:$S,$I351),INDEX($T:$T,$I351)),1000)</f>
        <v>1117.7291887789065</v>
      </c>
      <c r="L351" s="2" cm="1">
        <f t="array" aca="1" ref="L351" ca="1">IF($J351&gt;0,IF(INDEX($C:$C,$J351)=$F351,INDEX($S:$S,$J351),INDEX($T:$T,$J351)),1000)</f>
        <v>1040.0787787655704</v>
      </c>
      <c r="M351">
        <f t="shared" ca="1" si="38"/>
        <v>622.76324358859267</v>
      </c>
      <c r="N351">
        <f t="shared" ca="1" si="39"/>
        <v>398.28774793279877</v>
      </c>
      <c r="O351">
        <f t="shared" ca="1" si="40"/>
        <v>0.60992374402443894</v>
      </c>
      <c r="P351">
        <f t="shared" ca="1" si="41"/>
        <v>0.39007625597556111</v>
      </c>
      <c r="Q351">
        <f t="shared" si="42"/>
        <v>1</v>
      </c>
      <c r="R351">
        <f t="shared" si="43"/>
        <v>0</v>
      </c>
      <c r="S351" s="2">
        <f t="shared" ca="1" si="44"/>
        <v>1130.2116289701244</v>
      </c>
      <c r="T351" s="2">
        <f t="shared" ca="1" si="45"/>
        <v>1027.5963385743526</v>
      </c>
      <c r="V351" t="s">
        <v>93</v>
      </c>
      <c r="W351" t="s">
        <v>30</v>
      </c>
      <c r="X351" t="s">
        <v>21</v>
      </c>
      <c r="Y351" t="s">
        <v>32</v>
      </c>
      <c r="Z351" t="s">
        <v>22</v>
      </c>
      <c r="AA351" t="s">
        <v>46</v>
      </c>
      <c r="AB351" t="s">
        <v>24</v>
      </c>
      <c r="AC351" t="s">
        <v>79</v>
      </c>
      <c r="AD351" t="s">
        <v>20</v>
      </c>
      <c r="AE351" t="s">
        <v>62</v>
      </c>
      <c r="AF351" t="s">
        <v>29</v>
      </c>
      <c r="AG351" t="s">
        <v>25</v>
      </c>
      <c r="AH351" t="s">
        <v>38</v>
      </c>
      <c r="AI351" t="s">
        <v>48</v>
      </c>
      <c r="AJ351" t="s">
        <v>49</v>
      </c>
      <c r="AK351" t="s">
        <v>35</v>
      </c>
      <c r="AL351" t="s">
        <v>44</v>
      </c>
      <c r="AM351" t="s">
        <v>26</v>
      </c>
      <c r="AN351" t="s">
        <v>43</v>
      </c>
      <c r="AO351" t="s">
        <v>78</v>
      </c>
      <c r="AP351" t="s">
        <v>42</v>
      </c>
      <c r="AQ351" t="s">
        <v>41</v>
      </c>
      <c r="AR351" t="s">
        <v>47</v>
      </c>
      <c r="AS351" t="s">
        <v>52</v>
      </c>
      <c r="AT351" t="s">
        <v>39</v>
      </c>
      <c r="AU351" t="s">
        <v>64</v>
      </c>
      <c r="AV351" t="s">
        <v>56</v>
      </c>
      <c r="AW351" t="s">
        <v>59</v>
      </c>
      <c r="AX351" t="s">
        <v>58</v>
      </c>
      <c r="AY351" t="s">
        <v>57</v>
      </c>
      <c r="AZ351" t="s">
        <v>36</v>
      </c>
      <c r="BA351" t="s">
        <v>77</v>
      </c>
      <c r="BB351" t="s">
        <v>72</v>
      </c>
      <c r="BC351" t="s">
        <v>74</v>
      </c>
      <c r="BD351" t="s">
        <v>76</v>
      </c>
      <c r="BE351" t="s">
        <v>75</v>
      </c>
      <c r="BF351" t="s">
        <v>54</v>
      </c>
      <c r="BG351" t="s">
        <v>61</v>
      </c>
      <c r="BH351" t="s">
        <v>73</v>
      </c>
      <c r="BI351" t="s">
        <v>68</v>
      </c>
      <c r="BJ351" t="s">
        <v>71</v>
      </c>
      <c r="BK351" t="s">
        <v>70</v>
      </c>
      <c r="BL351" t="s">
        <v>23</v>
      </c>
      <c r="BM351" t="s">
        <v>27</v>
      </c>
      <c r="BN351" t="s">
        <v>31</v>
      </c>
      <c r="BO351" t="s">
        <v>55</v>
      </c>
      <c r="BP351" t="s">
        <v>34</v>
      </c>
      <c r="BQ351" t="s">
        <v>28</v>
      </c>
      <c r="BR351" t="s">
        <v>53</v>
      </c>
      <c r="BS351" t="s">
        <v>40</v>
      </c>
      <c r="BT351" t="s">
        <v>45</v>
      </c>
      <c r="BU351" t="s">
        <v>37</v>
      </c>
      <c r="BV351" t="s">
        <v>65</v>
      </c>
      <c r="BW351" t="s">
        <v>51</v>
      </c>
      <c r="BX351" t="s">
        <v>67</v>
      </c>
      <c r="BY351" t="s">
        <v>66</v>
      </c>
      <c r="BZ351" t="s">
        <v>69</v>
      </c>
      <c r="CA351" t="s">
        <v>63</v>
      </c>
      <c r="CB351" t="s">
        <v>60</v>
      </c>
      <c r="CC351" t="s">
        <v>50</v>
      </c>
    </row>
    <row r="352" spans="1:82" x14ac:dyDescent="0.25">
      <c r="A352" t="s">
        <v>118</v>
      </c>
      <c r="C352" t="str">
        <f t="shared" si="50"/>
        <v>http://omerkel.github.io/UCThello/html5/src/!</v>
      </c>
      <c r="D352" t="s">
        <v>17</v>
      </c>
      <c r="E352">
        <v>8</v>
      </c>
      <c r="F352" t="str">
        <f t="shared" si="51"/>
        <v>https://www.enil.no/othello!8</v>
      </c>
      <c r="G352">
        <v>14</v>
      </c>
      <c r="H352">
        <v>50</v>
      </c>
      <c r="I352" cm="1">
        <f t="array" aca="1" ref="I352" ca="1">MAX(ROW($C$1:INDIRECT("$C"&amp;(ROW()-1)))*($C352=$C$1:INDIRECT("$C"&amp;(ROW()-1))),ROW($F$1:INDIRECT("$F"&amp;(ROW()-1)))*($C352=$F$1:INDIRECT("$F"&amp;(ROW()-1))))</f>
        <v>350</v>
      </c>
      <c r="J352" cm="1">
        <f t="array" aca="1" ref="J352" ca="1">MAX(ROW($C$1:INDIRECT("$C"&amp;(ROW()-1)))*($F352=$C$1:INDIRECT("$C"&amp;(ROW()-1))),ROW($F$1:INDIRECT("$F"&amp;(ROW()-1)))*($F352=$F$1:INDIRECT("$F"&amp;(ROW()-1))))</f>
        <v>346</v>
      </c>
      <c r="K352" s="2" cm="1">
        <f t="array" aca="1" ref="K352" ca="1">IF($I352&gt;0,IF(INDEX($C:$C,$I352)=$C352,INDEX($S:$S,$I352),INDEX($T:$T,$I352)),1000)</f>
        <v>1027.5787299589165</v>
      </c>
      <c r="L352" s="2" cm="1">
        <f t="array" aca="1" ref="L352" ca="1">IF($J352&gt;0,IF(INDEX($C:$C,$J352)=$F352,INDEX($S:$S,$J352),INDEX($T:$T,$J352)),1000)</f>
        <v>1275.6570691977829</v>
      </c>
      <c r="M352">
        <f t="shared" ca="1" si="38"/>
        <v>370.63533833973969</v>
      </c>
      <c r="N352">
        <f t="shared" ca="1" si="39"/>
        <v>1545.7621648368861</v>
      </c>
      <c r="O352">
        <f t="shared" ca="1" si="40"/>
        <v>0.19340211919780395</v>
      </c>
      <c r="P352">
        <f t="shared" ca="1" si="41"/>
        <v>0.80659788080219597</v>
      </c>
      <c r="Q352">
        <f t="shared" si="42"/>
        <v>0</v>
      </c>
      <c r="R352">
        <f t="shared" si="43"/>
        <v>1</v>
      </c>
      <c r="S352" s="2">
        <f t="shared" ca="1" si="44"/>
        <v>1021.3898621445868</v>
      </c>
      <c r="T352" s="2">
        <f t="shared" ca="1" si="45"/>
        <v>1281.8459370121127</v>
      </c>
      <c r="V352" t="s">
        <v>86</v>
      </c>
      <c r="W352" t="s">
        <v>22</v>
      </c>
      <c r="X352" t="s">
        <v>32</v>
      </c>
      <c r="Y352" t="s">
        <v>42</v>
      </c>
      <c r="Z352" t="s">
        <v>78</v>
      </c>
      <c r="AA352" t="s">
        <v>30</v>
      </c>
      <c r="AB352" t="s">
        <v>49</v>
      </c>
      <c r="AC352" t="s">
        <v>79</v>
      </c>
      <c r="AD352" t="s">
        <v>31</v>
      </c>
      <c r="AE352" t="s">
        <v>25</v>
      </c>
      <c r="AF352" t="s">
        <v>39</v>
      </c>
      <c r="AG352" t="s">
        <v>29</v>
      </c>
      <c r="AH352" t="s">
        <v>33</v>
      </c>
      <c r="AI352" t="s">
        <v>38</v>
      </c>
      <c r="AJ352" t="s">
        <v>48</v>
      </c>
      <c r="AK352" t="s">
        <v>23</v>
      </c>
      <c r="AL352" t="s">
        <v>77</v>
      </c>
      <c r="AM352" t="s">
        <v>20</v>
      </c>
      <c r="AN352" t="s">
        <v>46</v>
      </c>
      <c r="AO352" t="s">
        <v>26</v>
      </c>
      <c r="AP352" t="s">
        <v>27</v>
      </c>
      <c r="AQ352" t="s">
        <v>37</v>
      </c>
      <c r="AR352" t="s">
        <v>34</v>
      </c>
      <c r="AS352" t="s">
        <v>28</v>
      </c>
      <c r="AT352" t="s">
        <v>35</v>
      </c>
      <c r="AU352" t="s">
        <v>53</v>
      </c>
      <c r="AV352" t="s">
        <v>50</v>
      </c>
      <c r="AW352" t="s">
        <v>44</v>
      </c>
      <c r="AX352" t="s">
        <v>47</v>
      </c>
      <c r="AY352" t="s">
        <v>52</v>
      </c>
      <c r="AZ352" t="s">
        <v>40</v>
      </c>
      <c r="BA352" t="s">
        <v>36</v>
      </c>
      <c r="BB352" t="s">
        <v>64</v>
      </c>
      <c r="BC352" t="s">
        <v>43</v>
      </c>
      <c r="BD352" t="s">
        <v>72</v>
      </c>
      <c r="BE352" t="s">
        <v>74</v>
      </c>
      <c r="BF352" t="s">
        <v>24</v>
      </c>
      <c r="BG352" t="s">
        <v>45</v>
      </c>
      <c r="BH352" t="s">
        <v>75</v>
      </c>
      <c r="BI352" t="s">
        <v>51</v>
      </c>
      <c r="BJ352" t="s">
        <v>71</v>
      </c>
      <c r="BK352" t="s">
        <v>55</v>
      </c>
      <c r="BL352" t="s">
        <v>54</v>
      </c>
      <c r="BM352" t="s">
        <v>41</v>
      </c>
      <c r="BN352" t="s">
        <v>76</v>
      </c>
      <c r="BO352" t="s">
        <v>65</v>
      </c>
      <c r="BP352" t="s">
        <v>61</v>
      </c>
      <c r="BQ352" t="s">
        <v>60</v>
      </c>
      <c r="BR352" t="s">
        <v>56</v>
      </c>
      <c r="BS352" t="s">
        <v>57</v>
      </c>
      <c r="BT352" t="s">
        <v>58</v>
      </c>
      <c r="BU352" t="s">
        <v>59</v>
      </c>
      <c r="BV352" t="s">
        <v>62</v>
      </c>
      <c r="BW352" t="s">
        <v>66</v>
      </c>
      <c r="BX352" t="s">
        <v>63</v>
      </c>
      <c r="BY352" t="s">
        <v>67</v>
      </c>
      <c r="BZ352" t="s">
        <v>68</v>
      </c>
      <c r="CA352" t="s">
        <v>69</v>
      </c>
      <c r="CB352" t="s">
        <v>70</v>
      </c>
      <c r="CC352" t="s">
        <v>73</v>
      </c>
    </row>
    <row r="353" spans="1:82" x14ac:dyDescent="0.25">
      <c r="A353" t="s">
        <v>118</v>
      </c>
      <c r="C353" t="str">
        <f t="shared" si="50"/>
        <v>http://omerkel.github.io/UCThello/html5/src/!</v>
      </c>
      <c r="D353" t="s">
        <v>194</v>
      </c>
      <c r="F353" t="str">
        <f t="shared" si="51"/>
        <v>https://www.hanshq.net/files/othello/web/web_othello.html!</v>
      </c>
      <c r="G353">
        <v>18</v>
      </c>
      <c r="H353">
        <v>46</v>
      </c>
      <c r="I353" cm="1">
        <f t="array" aca="1" ref="I353" ca="1">MAX(ROW($C$1:INDIRECT("$C"&amp;(ROW()-1)))*($C353=$C$1:INDIRECT("$C"&amp;(ROW()-1))),ROW($F$1:INDIRECT("$F"&amp;(ROW()-1)))*($C353=$F$1:INDIRECT("$F"&amp;(ROW()-1))))</f>
        <v>352</v>
      </c>
      <c r="J353" cm="1">
        <f t="array" aca="1" ref="J353" ca="1">MAX(ROW($C$1:INDIRECT("$C"&amp;(ROW()-1)))*($F353=$C$1:INDIRECT("$C"&amp;(ROW()-1))),ROW($F$1:INDIRECT("$F"&amp;(ROW()-1)))*($F353=$F$1:INDIRECT("$F"&amp;(ROW()-1))))</f>
        <v>347</v>
      </c>
      <c r="K353" s="2" cm="1">
        <f t="array" aca="1" ref="K353" ca="1">IF($I353&gt;0,IF(INDEX($C:$C,$I353)=$C353,INDEX($S:$S,$I353),INDEX($T:$T,$I353)),1000)</f>
        <v>1021.3898621445868</v>
      </c>
      <c r="L353" s="2" cm="1">
        <f t="array" aca="1" ref="L353" ca="1">IF($J353&gt;0,IF(INDEX($C:$C,$J353)=$F353,INDEX($S:$S,$J353),INDEX($T:$T,$J353)),1000)</f>
        <v>1218.3684548210558</v>
      </c>
      <c r="M353">
        <f t="shared" ca="1" si="38"/>
        <v>357.66352737245205</v>
      </c>
      <c r="N353">
        <f t="shared" ca="1" si="39"/>
        <v>1111.5298677496824</v>
      </c>
      <c r="O353">
        <f t="shared" ca="1" si="40"/>
        <v>0.24344210133256106</v>
      </c>
      <c r="P353">
        <f t="shared" ca="1" si="41"/>
        <v>0.75655789866743894</v>
      </c>
      <c r="Q353">
        <f t="shared" si="42"/>
        <v>0</v>
      </c>
      <c r="R353">
        <f t="shared" si="43"/>
        <v>1</v>
      </c>
      <c r="S353" s="2">
        <f t="shared" ca="1" si="44"/>
        <v>1013.5997149019448</v>
      </c>
      <c r="T353" s="2">
        <f t="shared" ca="1" si="45"/>
        <v>1226.1586020636978</v>
      </c>
    </row>
    <row r="354" spans="1:82" x14ac:dyDescent="0.25">
      <c r="A354" t="s">
        <v>118</v>
      </c>
      <c r="C354" t="str">
        <f t="shared" si="50"/>
        <v>http://omerkel.github.io/UCThello/html5/src/!</v>
      </c>
      <c r="D354" t="s">
        <v>190</v>
      </c>
      <c r="E354">
        <v>10</v>
      </c>
      <c r="F354" t="str">
        <f t="shared" si="51"/>
        <v>https://ogeon.github.io/reversi/!10</v>
      </c>
      <c r="G354">
        <v>20</v>
      </c>
      <c r="H354">
        <v>44</v>
      </c>
      <c r="I354" cm="1">
        <f t="array" aca="1" ref="I354" ca="1">MAX(ROW($C$1:INDIRECT("$C"&amp;(ROW()-1)))*($C354=$C$1:INDIRECT("$C"&amp;(ROW()-1))),ROW($F$1:INDIRECT("$F"&amp;(ROW()-1)))*($C354=$F$1:INDIRECT("$F"&amp;(ROW()-1))))</f>
        <v>353</v>
      </c>
      <c r="J354" cm="1">
        <f t="array" aca="1" ref="J354" ca="1">MAX(ROW($C$1:INDIRECT("$C"&amp;(ROW()-1)))*($F354=$C$1:INDIRECT("$C"&amp;(ROW()-1))),ROW($F$1:INDIRECT("$F"&amp;(ROW()-1)))*($F354=$F$1:INDIRECT("$F"&amp;(ROW()-1))))</f>
        <v>348</v>
      </c>
      <c r="K354" s="2" cm="1">
        <f t="array" aca="1" ref="K354" ca="1">IF($I354&gt;0,IF(INDEX($C:$C,$I354)=$C354,INDEX($S:$S,$I354),INDEX($T:$T,$I354)),1000)</f>
        <v>1013.5997149019448</v>
      </c>
      <c r="L354" s="2" cm="1">
        <f t="array" aca="1" ref="L354" ca="1">IF($J354&gt;0,IF(INDEX($C:$C,$J354)=$F354,INDEX($S:$S,$J354),INDEX($T:$T,$J354)),1000)</f>
        <v>1056.5523690133109</v>
      </c>
      <c r="M354">
        <f t="shared" ca="1" si="38"/>
        <v>341.97888127244289</v>
      </c>
      <c r="N354">
        <f t="shared" ca="1" si="39"/>
        <v>437.90602700658712</v>
      </c>
      <c r="O354">
        <f t="shared" ca="1" si="40"/>
        <v>0.438499165251302</v>
      </c>
      <c r="P354">
        <f t="shared" ca="1" si="41"/>
        <v>0.56150083474869794</v>
      </c>
      <c r="Q354">
        <f t="shared" si="42"/>
        <v>0</v>
      </c>
      <c r="R354">
        <f t="shared" si="43"/>
        <v>1</v>
      </c>
      <c r="S354" s="2">
        <f t="shared" ca="1" si="44"/>
        <v>999.56774161390319</v>
      </c>
      <c r="T354" s="2">
        <f t="shared" ca="1" si="45"/>
        <v>1070.5843423013525</v>
      </c>
    </row>
    <row r="355" spans="1:82" x14ac:dyDescent="0.25">
      <c r="A355" t="s">
        <v>118</v>
      </c>
      <c r="C355" t="str">
        <f t="shared" si="50"/>
        <v>http://omerkel.github.io/UCThello/html5/src/!</v>
      </c>
      <c r="D355" t="s">
        <v>193</v>
      </c>
      <c r="E355">
        <v>6</v>
      </c>
      <c r="F355" t="str">
        <f t="shared" si="51"/>
        <v>https://wasm-othello.t-yng.jp/!6</v>
      </c>
      <c r="G355">
        <v>35</v>
      </c>
      <c r="H355">
        <v>29</v>
      </c>
      <c r="I355" cm="1">
        <f t="array" aca="1" ref="I355" ca="1">MAX(ROW($C$1:INDIRECT("$C"&amp;(ROW()-1)))*($C355=$C$1:INDIRECT("$C"&amp;(ROW()-1))),ROW($F$1:INDIRECT("$F"&amp;(ROW()-1)))*($C355=$F$1:INDIRECT("$F"&amp;(ROW()-1))))</f>
        <v>354</v>
      </c>
      <c r="J355" cm="1">
        <f t="array" aca="1" ref="J355" ca="1">MAX(ROW($C$1:INDIRECT("$C"&amp;(ROW()-1)))*($F355=$C$1:INDIRECT("$C"&amp;(ROW()-1))),ROW($F$1:INDIRECT("$F"&amp;(ROW()-1)))*($F355=$F$1:INDIRECT("$F"&amp;(ROW()-1))))</f>
        <v>349</v>
      </c>
      <c r="K355" s="2" cm="1">
        <f t="array" aca="1" ref="K355" ca="1">IF($I355&gt;0,IF(INDEX($C:$C,$I355)=$C355,INDEX($S:$S,$I355),INDEX($T:$T,$I355)),1000)</f>
        <v>999.56774161390319</v>
      </c>
      <c r="L355" s="2" cm="1">
        <f t="array" aca="1" ref="L355" ca="1">IF($J355&gt;0,IF(INDEX($C:$C,$J355)=$F355,INDEX($S:$S,$J355),INDEX($T:$T,$J355)),1000)</f>
        <v>1048.4044097154163</v>
      </c>
      <c r="M355">
        <f t="shared" ca="1" si="38"/>
        <v>315.44188117159683</v>
      </c>
      <c r="N355">
        <f t="shared" ca="1" si="39"/>
        <v>417.84097313871251</v>
      </c>
      <c r="O355">
        <f t="shared" ca="1" si="40"/>
        <v>0.43017763107019091</v>
      </c>
      <c r="P355">
        <f t="shared" ca="1" si="41"/>
        <v>0.56982236892980898</v>
      </c>
      <c r="Q355">
        <f t="shared" si="42"/>
        <v>1</v>
      </c>
      <c r="R355">
        <f t="shared" si="43"/>
        <v>0</v>
      </c>
      <c r="S355" s="2">
        <f t="shared" ca="1" si="44"/>
        <v>1017.8020574196571</v>
      </c>
      <c r="T355" s="2">
        <f t="shared" ca="1" si="45"/>
        <v>1030.1700939096625</v>
      </c>
    </row>
    <row r="356" spans="1:82" x14ac:dyDescent="0.25">
      <c r="A356" t="s">
        <v>118</v>
      </c>
      <c r="C356" t="str">
        <f t="shared" si="50"/>
        <v>http://omerkel.github.io/UCThello/html5/src/!</v>
      </c>
      <c r="D356" t="s">
        <v>122</v>
      </c>
      <c r="E356" t="s">
        <v>123</v>
      </c>
      <c r="F356" t="str">
        <f t="shared" si="51"/>
        <v>https://www.onlinespiele-sammlung.de/othello/othello-reversi-games/norvig/!Difficult</v>
      </c>
      <c r="G356">
        <v>18</v>
      </c>
      <c r="H356">
        <v>45</v>
      </c>
      <c r="I356" cm="1">
        <f t="array" aca="1" ref="I356" ca="1">MAX(ROW($C$1:INDIRECT("$C"&amp;(ROW()-1)))*($C356=$C$1:INDIRECT("$C"&amp;(ROW()-1))),ROW($F$1:INDIRECT("$F"&amp;(ROW()-1)))*($C356=$F$1:INDIRECT("$F"&amp;(ROW()-1))))</f>
        <v>355</v>
      </c>
      <c r="J356" cm="1">
        <f t="array" aca="1" ref="J356" ca="1">MAX(ROW($C$1:INDIRECT("$C"&amp;(ROW()-1)))*($F356=$C$1:INDIRECT("$C"&amp;(ROW()-1))),ROW($F$1:INDIRECT("$F"&amp;(ROW()-1)))*($F356=$F$1:INDIRECT("$F"&amp;(ROW()-1))))</f>
        <v>351</v>
      </c>
      <c r="K356" s="2" cm="1">
        <f t="array" aca="1" ref="K356" ca="1">IF($I356&gt;0,IF(INDEX($C:$C,$I356)=$C356,INDEX($S:$S,$I356),INDEX($T:$T,$I356)),1000)</f>
        <v>1017.8020574196571</v>
      </c>
      <c r="L356" s="2" cm="1">
        <f t="array" aca="1" ref="L356" ca="1">IF($J356&gt;0,IF(INDEX($C:$C,$J356)=$F356,INDEX($S:$S,$J356),INDEX($T:$T,$J356)),1000)</f>
        <v>1027.5963385743526</v>
      </c>
      <c r="M356">
        <f t="shared" ca="1" si="38"/>
        <v>350.35243766193452</v>
      </c>
      <c r="N356">
        <f t="shared" ca="1" si="39"/>
        <v>370.67290907912593</v>
      </c>
      <c r="O356">
        <f t="shared" ca="1" si="40"/>
        <v>0.48590862893444919</v>
      </c>
      <c r="P356">
        <f t="shared" ca="1" si="41"/>
        <v>0.51409137106555081</v>
      </c>
      <c r="Q356">
        <f t="shared" si="42"/>
        <v>0</v>
      </c>
      <c r="R356">
        <f t="shared" si="43"/>
        <v>1</v>
      </c>
      <c r="S356" s="2">
        <f t="shared" ca="1" si="44"/>
        <v>1002.2529812937547</v>
      </c>
      <c r="T356" s="2">
        <f t="shared" ca="1" si="45"/>
        <v>1043.1454147002548</v>
      </c>
    </row>
    <row r="357" spans="1:82" x14ac:dyDescent="0.25">
      <c r="A357" t="s">
        <v>17</v>
      </c>
      <c r="B357">
        <v>8</v>
      </c>
      <c r="C357" t="str">
        <f t="shared" si="50"/>
        <v>https://www.enil.no/othello!8</v>
      </c>
      <c r="D357" t="s">
        <v>194</v>
      </c>
      <c r="F357" t="str">
        <f t="shared" si="51"/>
        <v>https://www.hanshq.net/files/othello/web/web_othello.html!</v>
      </c>
      <c r="G357">
        <v>38</v>
      </c>
      <c r="H357">
        <v>26</v>
      </c>
      <c r="I357" cm="1">
        <f t="array" aca="1" ref="I357" ca="1">MAX(ROW($C$1:INDIRECT("$C"&amp;(ROW()-1)))*($C357=$C$1:INDIRECT("$C"&amp;(ROW()-1))),ROW($F$1:INDIRECT("$F"&amp;(ROW()-1)))*($C357=$F$1:INDIRECT("$F"&amp;(ROW()-1))))</f>
        <v>352</v>
      </c>
      <c r="J357" cm="1">
        <f t="array" aca="1" ref="J357" ca="1">MAX(ROW($C$1:INDIRECT("$C"&amp;(ROW()-1)))*($F357=$C$1:INDIRECT("$C"&amp;(ROW()-1))),ROW($F$1:INDIRECT("$F"&amp;(ROW()-1)))*($F357=$F$1:INDIRECT("$F"&amp;(ROW()-1))))</f>
        <v>353</v>
      </c>
      <c r="K357" s="2" cm="1">
        <f t="array" aca="1" ref="K357" ca="1">IF($I357&gt;0,IF(INDEX($C:$C,$I357)=$C357,INDEX($S:$S,$I357),INDEX($T:$T,$I357)),1000)</f>
        <v>1281.8459370121127</v>
      </c>
      <c r="L357" s="2" cm="1">
        <f t="array" aca="1" ref="L357" ca="1">IF($J357&gt;0,IF(INDEX($C:$C,$J357)=$F357,INDEX($S:$S,$J357),INDEX($T:$T,$J357)),1000)</f>
        <v>1226.1586020636978</v>
      </c>
      <c r="M357">
        <f t="shared" ca="1" si="38"/>
        <v>1601.8241702360808</v>
      </c>
      <c r="N357">
        <f t="shared" ca="1" si="39"/>
        <v>1162.5094853809674</v>
      </c>
      <c r="O357">
        <f t="shared" ca="1" si="40"/>
        <v>0.57946122639038866</v>
      </c>
      <c r="P357">
        <f t="shared" ca="1" si="41"/>
        <v>0.42053877360961145</v>
      </c>
      <c r="Q357">
        <f t="shared" si="42"/>
        <v>1</v>
      </c>
      <c r="R357">
        <f t="shared" si="43"/>
        <v>0</v>
      </c>
      <c r="S357" s="2">
        <f t="shared" ca="1" si="44"/>
        <v>1295.3031777676204</v>
      </c>
      <c r="T357" s="2">
        <f t="shared" ca="1" si="45"/>
        <v>1212.7013613081901</v>
      </c>
      <c r="V357" t="s">
        <v>93</v>
      </c>
      <c r="W357" t="s">
        <v>38</v>
      </c>
      <c r="X357" t="s">
        <v>43</v>
      </c>
      <c r="Y357" t="s">
        <v>29</v>
      </c>
      <c r="Z357" t="s">
        <v>56</v>
      </c>
      <c r="AA357" t="s">
        <v>72</v>
      </c>
      <c r="AB357" t="s">
        <v>48</v>
      </c>
      <c r="AC357" t="s">
        <v>30</v>
      </c>
      <c r="AD357" t="s">
        <v>74</v>
      </c>
      <c r="AE357" t="s">
        <v>59</v>
      </c>
      <c r="AF357" t="s">
        <v>78</v>
      </c>
      <c r="AG357" t="s">
        <v>62</v>
      </c>
      <c r="AH357" t="s">
        <v>54</v>
      </c>
      <c r="AI357" t="s">
        <v>71</v>
      </c>
      <c r="AJ357" t="s">
        <v>57</v>
      </c>
      <c r="AK357" t="s">
        <v>61</v>
      </c>
      <c r="AL357" t="s">
        <v>58</v>
      </c>
      <c r="AM357" t="s">
        <v>75</v>
      </c>
      <c r="AN357" t="s">
        <v>42</v>
      </c>
      <c r="AO357" t="s">
        <v>77</v>
      </c>
      <c r="AP357" t="s">
        <v>55</v>
      </c>
      <c r="AQ357" t="s">
        <v>32</v>
      </c>
      <c r="AR357" t="s">
        <v>76</v>
      </c>
      <c r="AS357" t="s">
        <v>73</v>
      </c>
      <c r="AT357" t="s">
        <v>22</v>
      </c>
      <c r="AU357" t="s">
        <v>26</v>
      </c>
      <c r="AV357" t="s">
        <v>23</v>
      </c>
      <c r="AW357" t="s">
        <v>28</v>
      </c>
      <c r="AX357" t="s">
        <v>49</v>
      </c>
      <c r="AY357" t="s">
        <v>70</v>
      </c>
      <c r="AZ357" t="s">
        <v>79</v>
      </c>
      <c r="BA357" t="s">
        <v>35</v>
      </c>
      <c r="BB357" t="s">
        <v>34</v>
      </c>
      <c r="BC357" t="s">
        <v>67</v>
      </c>
      <c r="BD357" t="s">
        <v>27</v>
      </c>
      <c r="BE357" t="s">
        <v>50</v>
      </c>
      <c r="BF357" t="s">
        <v>53</v>
      </c>
      <c r="BG357" t="s">
        <v>24</v>
      </c>
      <c r="BH357" t="s">
        <v>25</v>
      </c>
      <c r="BI357" t="s">
        <v>51</v>
      </c>
      <c r="BJ357" t="s">
        <v>60</v>
      </c>
      <c r="BK357" t="s">
        <v>44</v>
      </c>
      <c r="BL357" t="s">
        <v>36</v>
      </c>
      <c r="BM357" t="s">
        <v>41</v>
      </c>
      <c r="BN357" t="s">
        <v>65</v>
      </c>
      <c r="BO357" t="s">
        <v>68</v>
      </c>
      <c r="BP357" t="s">
        <v>69</v>
      </c>
      <c r="BQ357" t="s">
        <v>63</v>
      </c>
      <c r="BR357" t="s">
        <v>66</v>
      </c>
      <c r="BS357" t="s">
        <v>37</v>
      </c>
      <c r="BT357" t="s">
        <v>64</v>
      </c>
      <c r="BU357" t="s">
        <v>21</v>
      </c>
      <c r="BV357" t="s">
        <v>31</v>
      </c>
      <c r="BW357" t="s">
        <v>20</v>
      </c>
      <c r="BX357" t="s">
        <v>46</v>
      </c>
      <c r="BY357" t="s">
        <v>40</v>
      </c>
      <c r="BZ357" t="s">
        <v>45</v>
      </c>
      <c r="CA357" t="s">
        <v>52</v>
      </c>
      <c r="CB357" t="s">
        <v>47</v>
      </c>
      <c r="CC357" t="s">
        <v>39</v>
      </c>
    </row>
    <row r="358" spans="1:82" x14ac:dyDescent="0.25">
      <c r="A358" t="s">
        <v>17</v>
      </c>
      <c r="B358">
        <v>8</v>
      </c>
      <c r="C358" t="str">
        <f t="shared" si="50"/>
        <v>https://www.enil.no/othello!8</v>
      </c>
      <c r="D358" t="s">
        <v>17</v>
      </c>
      <c r="E358">
        <v>5</v>
      </c>
      <c r="F358" t="str">
        <f t="shared" si="51"/>
        <v>https://www.enil.no/othello!5</v>
      </c>
      <c r="G358">
        <v>42</v>
      </c>
      <c r="H358">
        <v>22</v>
      </c>
      <c r="I358" cm="1">
        <f t="array" aca="1" ref="I358" ca="1">MAX(ROW($C$1:INDIRECT("$C"&amp;(ROW()-1)))*($C358=$C$1:INDIRECT("$C"&amp;(ROW()-1))),ROW($F$1:INDIRECT("$F"&amp;(ROW()-1)))*($C358=$F$1:INDIRECT("$F"&amp;(ROW()-1))))</f>
        <v>357</v>
      </c>
      <c r="J358" cm="1">
        <f t="array" aca="1" ref="J358" ca="1">MAX(ROW($C$1:INDIRECT("$C"&amp;(ROW()-1)))*($F358=$C$1:INDIRECT("$C"&amp;(ROW()-1))),ROW($F$1:INDIRECT("$F"&amp;(ROW()-1)))*($F358=$F$1:INDIRECT("$F"&amp;(ROW()-1))))</f>
        <v>335</v>
      </c>
      <c r="K358" s="2" cm="1">
        <f t="array" aca="1" ref="K358" ca="1">IF($I358&gt;0,IF(INDEX($C:$C,$I358)=$C358,INDEX($S:$S,$I358),INDEX($T:$T,$I358)),1000)</f>
        <v>1295.3031777676204</v>
      </c>
      <c r="L358" s="2" cm="1">
        <f t="array" aca="1" ref="L358" ca="1">IF($J358&gt;0,IF(INDEX($C:$C,$J358)=$F358,INDEX($S:$S,$J358),INDEX($T:$T,$J358)),1000)</f>
        <v>1153.1978640210257</v>
      </c>
      <c r="M358">
        <f t="shared" ca="1" si="38"/>
        <v>1730.8440697373796</v>
      </c>
      <c r="N358">
        <f t="shared" ca="1" si="39"/>
        <v>763.82639175249437</v>
      </c>
      <c r="O358">
        <f t="shared" ca="1" si="40"/>
        <v>0.69381671705996795</v>
      </c>
      <c r="P358">
        <f t="shared" ca="1" si="41"/>
        <v>0.30618328294003205</v>
      </c>
      <c r="Q358">
        <f t="shared" si="42"/>
        <v>1</v>
      </c>
      <c r="R358">
        <f t="shared" si="43"/>
        <v>0</v>
      </c>
      <c r="S358" s="2">
        <f t="shared" ca="1" si="44"/>
        <v>1305.1010428217014</v>
      </c>
      <c r="T358" s="2">
        <f t="shared" ca="1" si="45"/>
        <v>1143.3999989669446</v>
      </c>
      <c r="V358" t="s">
        <v>89</v>
      </c>
      <c r="W358" t="s">
        <v>42</v>
      </c>
      <c r="X358" t="s">
        <v>38</v>
      </c>
      <c r="Y358" t="s">
        <v>22</v>
      </c>
      <c r="Z358" t="s">
        <v>20</v>
      </c>
      <c r="AA358" t="s">
        <v>32</v>
      </c>
      <c r="AB358" t="s">
        <v>33</v>
      </c>
      <c r="AC358" t="s">
        <v>26</v>
      </c>
      <c r="AD358" t="s">
        <v>21</v>
      </c>
      <c r="AE358" t="s">
        <v>25</v>
      </c>
      <c r="AF358" t="s">
        <v>24</v>
      </c>
      <c r="AG358" t="s">
        <v>31</v>
      </c>
      <c r="AH358" t="s">
        <v>49</v>
      </c>
      <c r="AI358" t="s">
        <v>29</v>
      </c>
      <c r="AJ358" t="s">
        <v>23</v>
      </c>
      <c r="AK358" t="s">
        <v>44</v>
      </c>
      <c r="AL358" t="s">
        <v>54</v>
      </c>
      <c r="AM358" t="s">
        <v>55</v>
      </c>
      <c r="AN358" t="s">
        <v>34</v>
      </c>
      <c r="AO358" t="s">
        <v>57</v>
      </c>
      <c r="AP358" t="s">
        <v>56</v>
      </c>
      <c r="AQ358" t="s">
        <v>43</v>
      </c>
      <c r="AR358" t="s">
        <v>61</v>
      </c>
      <c r="AS358" t="s">
        <v>58</v>
      </c>
      <c r="AT358" t="s">
        <v>59</v>
      </c>
      <c r="AU358" t="s">
        <v>48</v>
      </c>
      <c r="AV358" t="s">
        <v>46</v>
      </c>
      <c r="AW358" t="s">
        <v>27</v>
      </c>
      <c r="AX358" t="s">
        <v>28</v>
      </c>
      <c r="AY358" t="s">
        <v>62</v>
      </c>
      <c r="AZ358" t="s">
        <v>39</v>
      </c>
      <c r="BA358" t="s">
        <v>47</v>
      </c>
      <c r="BB358" t="s">
        <v>41</v>
      </c>
      <c r="BC358" t="s">
        <v>64</v>
      </c>
      <c r="BD358" t="s">
        <v>66</v>
      </c>
      <c r="BE358" t="s">
        <v>36</v>
      </c>
      <c r="BF358" t="s">
        <v>37</v>
      </c>
      <c r="BG358" t="s">
        <v>35</v>
      </c>
      <c r="BH358" t="s">
        <v>53</v>
      </c>
      <c r="BI358" t="s">
        <v>63</v>
      </c>
      <c r="BJ358" t="s">
        <v>69</v>
      </c>
      <c r="BK358" t="s">
        <v>70</v>
      </c>
      <c r="BL358" t="s">
        <v>71</v>
      </c>
      <c r="BM358" t="s">
        <v>74</v>
      </c>
      <c r="BN358" t="s">
        <v>78</v>
      </c>
      <c r="BO358" t="s">
        <v>76</v>
      </c>
      <c r="BP358" t="s">
        <v>75</v>
      </c>
      <c r="BQ358" t="s">
        <v>30</v>
      </c>
      <c r="BR358" t="s">
        <v>72</v>
      </c>
      <c r="BS358" t="s">
        <v>50</v>
      </c>
      <c r="BT358" t="s">
        <v>73</v>
      </c>
      <c r="BU358" t="s">
        <v>40</v>
      </c>
      <c r="BV358" t="s">
        <v>45</v>
      </c>
      <c r="BW358" t="s">
        <v>52</v>
      </c>
      <c r="BX358" t="s">
        <v>77</v>
      </c>
      <c r="BY358" t="s">
        <v>67</v>
      </c>
      <c r="BZ358" t="s">
        <v>65</v>
      </c>
      <c r="CA358" t="s">
        <v>68</v>
      </c>
      <c r="CB358" t="s">
        <v>51</v>
      </c>
      <c r="CC358" t="s">
        <v>60</v>
      </c>
    </row>
    <row r="359" spans="1:82" x14ac:dyDescent="0.25">
      <c r="A359" t="s">
        <v>17</v>
      </c>
      <c r="B359">
        <v>8</v>
      </c>
      <c r="C359" t="str">
        <f t="shared" si="50"/>
        <v>https://www.enil.no/othello!8</v>
      </c>
      <c r="D359" t="s">
        <v>190</v>
      </c>
      <c r="E359">
        <v>10</v>
      </c>
      <c r="F359" t="str">
        <f t="shared" si="51"/>
        <v>https://ogeon.github.io/reversi/!10</v>
      </c>
      <c r="G359">
        <v>45</v>
      </c>
      <c r="H359">
        <v>19</v>
      </c>
      <c r="I359" cm="1">
        <f t="array" aca="1" ref="I359" ca="1">MAX(ROW($C$1:INDIRECT("$C"&amp;(ROW()-1)))*($C359=$C$1:INDIRECT("$C"&amp;(ROW()-1))),ROW($F$1:INDIRECT("$F"&amp;(ROW()-1)))*($C359=$F$1:INDIRECT("$F"&amp;(ROW()-1))))</f>
        <v>358</v>
      </c>
      <c r="J359" cm="1">
        <f t="array" aca="1" ref="J359" ca="1">MAX(ROW($C$1:INDIRECT("$C"&amp;(ROW()-1)))*($F359=$C$1:INDIRECT("$C"&amp;(ROW()-1))),ROW($F$1:INDIRECT("$F"&amp;(ROW()-1)))*($F359=$F$1:INDIRECT("$F"&amp;(ROW()-1))))</f>
        <v>354</v>
      </c>
      <c r="K359" s="2" cm="1">
        <f t="array" aca="1" ref="K359" ca="1">IF($I359&gt;0,IF(INDEX($C:$C,$I359)=$C359,INDEX($S:$S,$I359),INDEX($T:$T,$I359)),1000)</f>
        <v>1305.1010428217014</v>
      </c>
      <c r="L359" s="2" cm="1">
        <f t="array" aca="1" ref="L359" ca="1">IF($J359&gt;0,IF(INDEX($C:$C,$J359)=$F359,INDEX($S:$S,$J359),INDEX($T:$T,$J359)),1000)</f>
        <v>1070.5843423013525</v>
      </c>
      <c r="M359">
        <f t="shared" ca="1" si="38"/>
        <v>1831.2709539511648</v>
      </c>
      <c r="N359">
        <f t="shared" ca="1" si="39"/>
        <v>474.74549879668012</v>
      </c>
      <c r="O359">
        <f t="shared" ca="1" si="40"/>
        <v>0.79412744508783772</v>
      </c>
      <c r="P359">
        <f t="shared" ca="1" si="41"/>
        <v>0.20587255491216216</v>
      </c>
      <c r="Q359">
        <f t="shared" si="42"/>
        <v>1</v>
      </c>
      <c r="R359">
        <f t="shared" si="43"/>
        <v>0</v>
      </c>
      <c r="S359" s="2">
        <f t="shared" ca="1" si="44"/>
        <v>1311.6889645788906</v>
      </c>
      <c r="T359" s="2">
        <f t="shared" ca="1" si="45"/>
        <v>1063.9964205441634</v>
      </c>
      <c r="V359" t="s">
        <v>92</v>
      </c>
      <c r="W359" t="s">
        <v>29</v>
      </c>
      <c r="X359" t="s">
        <v>20</v>
      </c>
      <c r="Y359" t="s">
        <v>21</v>
      </c>
      <c r="Z359" t="s">
        <v>79</v>
      </c>
      <c r="AA359" t="s">
        <v>23</v>
      </c>
      <c r="AB359" t="s">
        <v>26</v>
      </c>
      <c r="AC359" t="s">
        <v>30</v>
      </c>
      <c r="AD359" t="s">
        <v>22</v>
      </c>
      <c r="AE359" t="s">
        <v>38</v>
      </c>
      <c r="AF359" t="s">
        <v>25</v>
      </c>
      <c r="AG359" t="s">
        <v>31</v>
      </c>
      <c r="AH359" t="s">
        <v>37</v>
      </c>
      <c r="AI359" t="s">
        <v>46</v>
      </c>
      <c r="AJ359" t="s">
        <v>34</v>
      </c>
      <c r="AK359" t="s">
        <v>27</v>
      </c>
      <c r="AL359" t="s">
        <v>28</v>
      </c>
      <c r="AM359" t="s">
        <v>33</v>
      </c>
      <c r="AN359" t="s">
        <v>42</v>
      </c>
      <c r="AO359" t="s">
        <v>24</v>
      </c>
      <c r="AP359" t="s">
        <v>78</v>
      </c>
      <c r="AQ359" t="s">
        <v>35</v>
      </c>
      <c r="AR359" t="s">
        <v>53</v>
      </c>
      <c r="AS359" t="s">
        <v>49</v>
      </c>
      <c r="AT359" t="s">
        <v>55</v>
      </c>
      <c r="AU359" t="s">
        <v>39</v>
      </c>
      <c r="AV359" t="s">
        <v>32</v>
      </c>
      <c r="AW359" t="s">
        <v>61</v>
      </c>
      <c r="AX359" t="s">
        <v>76</v>
      </c>
      <c r="AY359" t="s">
        <v>72</v>
      </c>
      <c r="AZ359" t="s">
        <v>36</v>
      </c>
      <c r="BA359" t="s">
        <v>75</v>
      </c>
      <c r="BB359" t="s">
        <v>57</v>
      </c>
      <c r="BC359" t="s">
        <v>58</v>
      </c>
      <c r="BD359" t="s">
        <v>54</v>
      </c>
      <c r="BE359" t="s">
        <v>77</v>
      </c>
      <c r="BF359" t="s">
        <v>67</v>
      </c>
      <c r="BG359" t="s">
        <v>50</v>
      </c>
      <c r="BH359" t="s">
        <v>56</v>
      </c>
      <c r="BI359" t="s">
        <v>65</v>
      </c>
      <c r="BJ359" t="s">
        <v>62</v>
      </c>
      <c r="BK359" t="s">
        <v>60</v>
      </c>
      <c r="BL359" t="s">
        <v>51</v>
      </c>
      <c r="BM359" t="s">
        <v>59</v>
      </c>
      <c r="BN359" t="s">
        <v>63</v>
      </c>
      <c r="BO359" t="s">
        <v>64</v>
      </c>
      <c r="BP359" t="s">
        <v>48</v>
      </c>
      <c r="BQ359" t="s">
        <v>70</v>
      </c>
      <c r="BR359" t="s">
        <v>68</v>
      </c>
      <c r="BS359" t="s">
        <v>66</v>
      </c>
      <c r="BT359" t="s">
        <v>73</v>
      </c>
      <c r="BU359" t="s">
        <v>74</v>
      </c>
      <c r="BV359" t="s">
        <v>44</v>
      </c>
      <c r="BW359" t="s">
        <v>40</v>
      </c>
      <c r="BX359" t="s">
        <v>45</v>
      </c>
      <c r="BY359" t="s">
        <v>52</v>
      </c>
      <c r="BZ359" t="s">
        <v>47</v>
      </c>
      <c r="CA359" t="s">
        <v>41</v>
      </c>
      <c r="CB359" t="s">
        <v>69</v>
      </c>
      <c r="CC359" t="s">
        <v>87</v>
      </c>
      <c r="CD359" t="s">
        <v>71</v>
      </c>
    </row>
    <row r="360" spans="1:82" x14ac:dyDescent="0.25">
      <c r="A360" t="s">
        <v>17</v>
      </c>
      <c r="B360">
        <v>8</v>
      </c>
      <c r="C360" t="str">
        <f t="shared" si="50"/>
        <v>https://www.enil.no/othello!8</v>
      </c>
      <c r="D360" t="s">
        <v>122</v>
      </c>
      <c r="E360" t="s">
        <v>123</v>
      </c>
      <c r="F360" t="str">
        <f t="shared" si="51"/>
        <v>https://www.onlinespiele-sammlung.de/othello/othello-reversi-games/norvig/!Difficult</v>
      </c>
      <c r="G360">
        <v>47</v>
      </c>
      <c r="H360">
        <v>17</v>
      </c>
      <c r="I360" cm="1">
        <f t="array" aca="1" ref="I360" ca="1">MAX(ROW($C$1:INDIRECT("$C"&amp;(ROW()-1)))*($C360=$C$1:INDIRECT("$C"&amp;(ROW()-1))),ROW($F$1:INDIRECT("$F"&amp;(ROW()-1)))*($C360=$F$1:INDIRECT("$F"&amp;(ROW()-1))))</f>
        <v>359</v>
      </c>
      <c r="J360" cm="1">
        <f t="array" aca="1" ref="J360" ca="1">MAX(ROW($C$1:INDIRECT("$C"&amp;(ROW()-1)))*($F360=$C$1:INDIRECT("$C"&amp;(ROW()-1))),ROW($F$1:INDIRECT("$F"&amp;(ROW()-1)))*($F360=$F$1:INDIRECT("$F"&amp;(ROW()-1))))</f>
        <v>356</v>
      </c>
      <c r="K360" s="2" cm="1">
        <f t="array" aca="1" ref="K360" ca="1">IF($I360&gt;0,IF(INDEX($C:$C,$I360)=$C360,INDEX($S:$S,$I360),INDEX($T:$T,$I360)),1000)</f>
        <v>1311.6889645788906</v>
      </c>
      <c r="L360" s="2" cm="1">
        <f t="array" aca="1" ref="L360" ca="1">IF($J360&gt;0,IF(INDEX($C:$C,$J360)=$F360,INDEX($S:$S,$J360),INDEX($T:$T,$J360)),1000)</f>
        <v>1043.1454147002548</v>
      </c>
      <c r="M360">
        <f t="shared" ca="1" si="38"/>
        <v>1902.0521119096579</v>
      </c>
      <c r="N360">
        <f t="shared" ca="1" si="39"/>
        <v>405.38113728502174</v>
      </c>
      <c r="O360">
        <f t="shared" ca="1" si="40"/>
        <v>0.82431511835650961</v>
      </c>
      <c r="P360">
        <f t="shared" ca="1" si="41"/>
        <v>0.17568488164349036</v>
      </c>
      <c r="Q360">
        <f t="shared" si="42"/>
        <v>1</v>
      </c>
      <c r="R360">
        <f t="shared" si="43"/>
        <v>0</v>
      </c>
      <c r="S360" s="2">
        <f t="shared" ca="1" si="44"/>
        <v>1317.3108807914823</v>
      </c>
      <c r="T360" s="2">
        <f t="shared" ca="1" si="45"/>
        <v>1037.5234984876631</v>
      </c>
      <c r="V360" t="s">
        <v>86</v>
      </c>
      <c r="W360" t="s">
        <v>22</v>
      </c>
      <c r="X360" t="s">
        <v>38</v>
      </c>
      <c r="Y360" t="s">
        <v>78</v>
      </c>
      <c r="Z360" t="s">
        <v>42</v>
      </c>
      <c r="AA360" t="s">
        <v>20</v>
      </c>
      <c r="AB360" t="s">
        <v>36</v>
      </c>
      <c r="AC360" t="s">
        <v>39</v>
      </c>
      <c r="AD360" t="s">
        <v>24</v>
      </c>
      <c r="AE360" t="s">
        <v>41</v>
      </c>
      <c r="AF360" t="s">
        <v>77</v>
      </c>
      <c r="AG360" t="s">
        <v>30</v>
      </c>
      <c r="AH360" t="s">
        <v>76</v>
      </c>
      <c r="AI360" t="s">
        <v>43</v>
      </c>
      <c r="AJ360" t="s">
        <v>25</v>
      </c>
      <c r="AK360" t="s">
        <v>75</v>
      </c>
      <c r="AL360" t="s">
        <v>47</v>
      </c>
      <c r="AM360" t="s">
        <v>46</v>
      </c>
      <c r="AN360" t="s">
        <v>73</v>
      </c>
      <c r="AO360" t="s">
        <v>68</v>
      </c>
      <c r="AP360" t="s">
        <v>79</v>
      </c>
      <c r="AQ360" t="s">
        <v>23</v>
      </c>
      <c r="AR360" t="s">
        <v>44</v>
      </c>
      <c r="AS360" t="s">
        <v>52</v>
      </c>
      <c r="AT360" t="s">
        <v>33</v>
      </c>
      <c r="AU360" t="s">
        <v>29</v>
      </c>
      <c r="AV360" t="s">
        <v>48</v>
      </c>
      <c r="AW360" t="s">
        <v>70</v>
      </c>
      <c r="AX360" t="s">
        <v>74</v>
      </c>
      <c r="AY360" t="s">
        <v>71</v>
      </c>
      <c r="AZ360" t="s">
        <v>72</v>
      </c>
      <c r="BA360" t="s">
        <v>56</v>
      </c>
      <c r="BB360" t="s">
        <v>62</v>
      </c>
      <c r="BC360" t="s">
        <v>59</v>
      </c>
      <c r="BD360" t="s">
        <v>26</v>
      </c>
      <c r="BE360" t="s">
        <v>28</v>
      </c>
      <c r="BF360" t="s">
        <v>27</v>
      </c>
      <c r="BG360" t="s">
        <v>31</v>
      </c>
      <c r="BH360" t="s">
        <v>35</v>
      </c>
      <c r="BI360" t="s">
        <v>49</v>
      </c>
      <c r="BJ360" t="s">
        <v>34</v>
      </c>
      <c r="BK360" t="s">
        <v>40</v>
      </c>
      <c r="BL360" t="s">
        <v>55</v>
      </c>
      <c r="BM360" t="s">
        <v>60</v>
      </c>
      <c r="BN360" t="s">
        <v>32</v>
      </c>
      <c r="BO360" t="s">
        <v>50</v>
      </c>
      <c r="BP360" t="s">
        <v>58</v>
      </c>
      <c r="BQ360" t="s">
        <v>57</v>
      </c>
      <c r="BR360" t="s">
        <v>45</v>
      </c>
      <c r="BS360" t="s">
        <v>37</v>
      </c>
      <c r="BT360" t="s">
        <v>54</v>
      </c>
      <c r="BU360" t="s">
        <v>61</v>
      </c>
      <c r="BV360" t="s">
        <v>64</v>
      </c>
      <c r="BW360" t="s">
        <v>53</v>
      </c>
      <c r="BX360" t="s">
        <v>51</v>
      </c>
      <c r="BY360" t="s">
        <v>67</v>
      </c>
      <c r="BZ360" t="s">
        <v>63</v>
      </c>
      <c r="CA360" t="s">
        <v>66</v>
      </c>
      <c r="CB360" t="s">
        <v>65</v>
      </c>
      <c r="CC360" t="s">
        <v>87</v>
      </c>
      <c r="CD360" t="s">
        <v>69</v>
      </c>
    </row>
    <row r="361" spans="1:82" x14ac:dyDescent="0.25">
      <c r="A361" t="s">
        <v>17</v>
      </c>
      <c r="B361">
        <v>8</v>
      </c>
      <c r="C361" t="str">
        <f t="shared" si="50"/>
        <v>https://www.enil.no/othello!8</v>
      </c>
      <c r="D361" t="s">
        <v>193</v>
      </c>
      <c r="E361">
        <v>6</v>
      </c>
      <c r="F361" t="str">
        <f t="shared" si="51"/>
        <v>https://wasm-othello.t-yng.jp/!6</v>
      </c>
      <c r="G361">
        <v>45</v>
      </c>
      <c r="H361">
        <v>19</v>
      </c>
      <c r="I361" cm="1">
        <f t="array" aca="1" ref="I361" ca="1">MAX(ROW($C$1:INDIRECT("$C"&amp;(ROW()-1)))*($C361=$C$1:INDIRECT("$C"&amp;(ROW()-1))),ROW($F$1:INDIRECT("$F"&amp;(ROW()-1)))*($C361=$F$1:INDIRECT("$F"&amp;(ROW()-1))))</f>
        <v>360</v>
      </c>
      <c r="J361" cm="1">
        <f t="array" aca="1" ref="J361" ca="1">MAX(ROW($C$1:INDIRECT("$C"&amp;(ROW()-1)))*($F361=$C$1:INDIRECT("$C"&amp;(ROW()-1))),ROW($F$1:INDIRECT("$F"&amp;(ROW()-1)))*($F361=$F$1:INDIRECT("$F"&amp;(ROW()-1))))</f>
        <v>355</v>
      </c>
      <c r="K361" s="2" cm="1">
        <f t="array" aca="1" ref="K361" ca="1">IF($I361&gt;0,IF(INDEX($C:$C,$I361)=$C361,INDEX($S:$S,$I361),INDEX($T:$T,$I361)),1000)</f>
        <v>1317.3108807914823</v>
      </c>
      <c r="L361" s="2" cm="1">
        <f t="array" aca="1" ref="L361" ca="1">IF($J361&gt;0,IF(INDEX($C:$C,$J361)=$F361,INDEX($S:$S,$J361),INDEX($T:$T,$J361)),1000)</f>
        <v>1030.1700939096625</v>
      </c>
      <c r="M361">
        <f t="shared" ca="1" si="38"/>
        <v>1964.6138527038261</v>
      </c>
      <c r="N361">
        <f t="shared" ca="1" si="39"/>
        <v>376.2055816623955</v>
      </c>
      <c r="O361">
        <f t="shared" ca="1" si="40"/>
        <v>0.83928466410556202</v>
      </c>
      <c r="P361">
        <f t="shared" ca="1" si="41"/>
        <v>0.16071533589443793</v>
      </c>
      <c r="Q361">
        <f t="shared" si="42"/>
        <v>1</v>
      </c>
      <c r="R361">
        <f t="shared" si="43"/>
        <v>0</v>
      </c>
      <c r="S361" s="2">
        <f t="shared" ca="1" si="44"/>
        <v>1322.4537715401043</v>
      </c>
      <c r="T361" s="2">
        <f t="shared" ca="1" si="45"/>
        <v>1025.0272031610405</v>
      </c>
      <c r="V361" t="s">
        <v>86</v>
      </c>
      <c r="W361" t="s">
        <v>22</v>
      </c>
      <c r="X361" t="s">
        <v>38</v>
      </c>
      <c r="Y361" t="s">
        <v>43</v>
      </c>
      <c r="Z361" t="s">
        <v>33</v>
      </c>
      <c r="AA361" t="s">
        <v>54</v>
      </c>
      <c r="AB361" t="s">
        <v>56</v>
      </c>
      <c r="AC361" t="s">
        <v>42</v>
      </c>
      <c r="AD361" t="s">
        <v>29</v>
      </c>
      <c r="AE361" t="s">
        <v>20</v>
      </c>
      <c r="AF361" t="s">
        <v>76</v>
      </c>
      <c r="AG361" t="s">
        <v>62</v>
      </c>
      <c r="AH361" t="s">
        <v>63</v>
      </c>
      <c r="AI361" t="s">
        <v>48</v>
      </c>
      <c r="AJ361" t="s">
        <v>59</v>
      </c>
      <c r="AK361" t="s">
        <v>58</v>
      </c>
      <c r="AL361" t="s">
        <v>57</v>
      </c>
      <c r="AM361" t="s">
        <v>61</v>
      </c>
      <c r="AN361" t="s">
        <v>60</v>
      </c>
      <c r="AO361" t="s">
        <v>55</v>
      </c>
      <c r="AP361" t="s">
        <v>32</v>
      </c>
      <c r="AQ361" t="s">
        <v>79</v>
      </c>
      <c r="AR361" t="s">
        <v>74</v>
      </c>
      <c r="AS361" t="s">
        <v>71</v>
      </c>
      <c r="AT361" t="s">
        <v>70</v>
      </c>
      <c r="AU361" t="s">
        <v>49</v>
      </c>
      <c r="AV361" t="s">
        <v>72</v>
      </c>
      <c r="AW361" t="s">
        <v>73</v>
      </c>
      <c r="AX361" t="s">
        <v>35</v>
      </c>
      <c r="AY361" t="s">
        <v>50</v>
      </c>
      <c r="AZ361" t="s">
        <v>23</v>
      </c>
      <c r="BA361" t="s">
        <v>53</v>
      </c>
      <c r="BB361" t="s">
        <v>26</v>
      </c>
      <c r="BC361" t="s">
        <v>28</v>
      </c>
      <c r="BD361" t="s">
        <v>77</v>
      </c>
      <c r="BE361" t="s">
        <v>66</v>
      </c>
      <c r="BF361" t="s">
        <v>30</v>
      </c>
      <c r="BG361" t="s">
        <v>78</v>
      </c>
      <c r="BH361" t="s">
        <v>27</v>
      </c>
      <c r="BI361" t="s">
        <v>34</v>
      </c>
      <c r="BJ361" t="s">
        <v>31</v>
      </c>
      <c r="BK361" t="s">
        <v>46</v>
      </c>
      <c r="BL361" t="s">
        <v>51</v>
      </c>
      <c r="BM361" t="s">
        <v>75</v>
      </c>
      <c r="BN361" t="s">
        <v>68</v>
      </c>
      <c r="BO361" t="s">
        <v>67</v>
      </c>
      <c r="BP361" t="s">
        <v>65</v>
      </c>
      <c r="BQ361" t="s">
        <v>36</v>
      </c>
      <c r="BR361" t="s">
        <v>69</v>
      </c>
      <c r="BS361" t="s">
        <v>64</v>
      </c>
      <c r="BT361" t="s">
        <v>25</v>
      </c>
      <c r="BU361" t="s">
        <v>39</v>
      </c>
      <c r="BV361" t="s">
        <v>41</v>
      </c>
      <c r="BW361" t="s">
        <v>24</v>
      </c>
      <c r="BX361" t="s">
        <v>37</v>
      </c>
      <c r="BY361" t="s">
        <v>44</v>
      </c>
      <c r="BZ361" t="s">
        <v>47</v>
      </c>
      <c r="CA361" t="s">
        <v>52</v>
      </c>
      <c r="CB361" t="s">
        <v>45</v>
      </c>
      <c r="CC361" t="s">
        <v>40</v>
      </c>
    </row>
    <row r="362" spans="1:82" x14ac:dyDescent="0.25">
      <c r="A362" t="s">
        <v>190</v>
      </c>
      <c r="B362">
        <v>10</v>
      </c>
      <c r="C362" t="str">
        <f t="shared" si="50"/>
        <v>https://ogeon.github.io/reversi/!10</v>
      </c>
      <c r="D362" t="s">
        <v>194</v>
      </c>
      <c r="F362" t="str">
        <f t="shared" si="51"/>
        <v>https://www.hanshq.net/files/othello/web/web_othello.html!</v>
      </c>
      <c r="G362">
        <v>13</v>
      </c>
      <c r="H362">
        <v>51</v>
      </c>
      <c r="I362" cm="1">
        <f t="array" aca="1" ref="I362" ca="1">MAX(ROW($C$1:INDIRECT("$C"&amp;(ROW()-1)))*($C362=$C$1:INDIRECT("$C"&amp;(ROW()-1))),ROW($F$1:INDIRECT("$F"&amp;(ROW()-1)))*($C362=$F$1:INDIRECT("$F"&amp;(ROW()-1))))</f>
        <v>359</v>
      </c>
      <c r="J362" cm="1">
        <f t="array" aca="1" ref="J362" ca="1">MAX(ROW($C$1:INDIRECT("$C"&amp;(ROW()-1)))*($F362=$C$1:INDIRECT("$C"&amp;(ROW()-1))),ROW($F$1:INDIRECT("$F"&amp;(ROW()-1)))*($F362=$F$1:INDIRECT("$F"&amp;(ROW()-1))))</f>
        <v>357</v>
      </c>
      <c r="K362" s="2" cm="1">
        <f t="array" aca="1" ref="K362" ca="1">IF($I362&gt;0,IF(INDEX($C:$C,$I362)=$C362,INDEX($S:$S,$I362),INDEX($T:$T,$I362)),1000)</f>
        <v>1063.9964205441634</v>
      </c>
      <c r="L362" s="2" cm="1">
        <f t="array" aca="1" ref="L362" ca="1">IF($J362&gt;0,IF(INDEX($C:$C,$J362)=$F362,INDEX($S:$S,$J362),INDEX($T:$T,$J362)),1000)</f>
        <v>1212.7013613081901</v>
      </c>
      <c r="M362">
        <f t="shared" ca="1" si="38"/>
        <v>457.07877140787406</v>
      </c>
      <c r="N362">
        <f t="shared" ca="1" si="39"/>
        <v>1075.8541594648004</v>
      </c>
      <c r="O362">
        <f t="shared" ca="1" si="40"/>
        <v>0.29817271336696144</v>
      </c>
      <c r="P362">
        <f t="shared" ca="1" si="41"/>
        <v>0.70182728663303862</v>
      </c>
      <c r="Q362">
        <f t="shared" si="42"/>
        <v>0</v>
      </c>
      <c r="R362">
        <f t="shared" si="43"/>
        <v>1</v>
      </c>
      <c r="S362" s="2">
        <f t="shared" ca="1" si="44"/>
        <v>1054.4548937164207</v>
      </c>
      <c r="T362" s="2">
        <f t="shared" ca="1" si="45"/>
        <v>1222.2428881359328</v>
      </c>
    </row>
    <row r="363" spans="1:82" x14ac:dyDescent="0.25">
      <c r="A363" t="s">
        <v>190</v>
      </c>
      <c r="B363">
        <v>10</v>
      </c>
      <c r="C363" t="str">
        <f t="shared" si="50"/>
        <v>https://ogeon.github.io/reversi/!10</v>
      </c>
      <c r="D363" t="s">
        <v>17</v>
      </c>
      <c r="E363">
        <v>5</v>
      </c>
      <c r="F363" t="str">
        <f t="shared" si="51"/>
        <v>https://www.enil.no/othello!5</v>
      </c>
      <c r="G363">
        <v>22</v>
      </c>
      <c r="H363">
        <v>42</v>
      </c>
      <c r="I363" cm="1">
        <f t="array" aca="1" ref="I363" ca="1">MAX(ROW($C$1:INDIRECT("$C"&amp;(ROW()-1)))*($C363=$C$1:INDIRECT("$C"&amp;(ROW()-1))),ROW($F$1:INDIRECT("$F"&amp;(ROW()-1)))*($C363=$F$1:INDIRECT("$F"&amp;(ROW()-1))))</f>
        <v>362</v>
      </c>
      <c r="J363" cm="1">
        <f t="array" aca="1" ref="J363" ca="1">MAX(ROW($C$1:INDIRECT("$C"&amp;(ROW()-1)))*($F363=$C$1:INDIRECT("$C"&amp;(ROW()-1))),ROW($F$1:INDIRECT("$F"&amp;(ROW()-1)))*($F363=$F$1:INDIRECT("$F"&amp;(ROW()-1))))</f>
        <v>358</v>
      </c>
      <c r="K363" s="2" cm="1">
        <f t="array" aca="1" ref="K363" ca="1">IF($I363&gt;0,IF(INDEX($C:$C,$I363)=$C363,INDEX($S:$S,$I363),INDEX($T:$T,$I363)),1000)</f>
        <v>1054.4548937164207</v>
      </c>
      <c r="L363" s="2" cm="1">
        <f t="array" aca="1" ref="L363" ca="1">IF($J363&gt;0,IF(INDEX($C:$C,$J363)=$F363,INDEX($S:$S,$J363),INDEX($T:$T,$J363)),1000)</f>
        <v>1143.3999989669446</v>
      </c>
      <c r="M363">
        <f t="shared" ca="1" si="38"/>
        <v>432.65052424767907</v>
      </c>
      <c r="N363">
        <f t="shared" ca="1" si="39"/>
        <v>721.93815864397834</v>
      </c>
      <c r="O363">
        <f t="shared" ca="1" si="40"/>
        <v>0.374722644226955</v>
      </c>
      <c r="P363">
        <f t="shared" ca="1" si="41"/>
        <v>0.62527735577304511</v>
      </c>
      <c r="Q363">
        <f t="shared" si="42"/>
        <v>0</v>
      </c>
      <c r="R363">
        <f t="shared" si="43"/>
        <v>1</v>
      </c>
      <c r="S363" s="2">
        <f t="shared" ca="1" si="44"/>
        <v>1042.4637691011581</v>
      </c>
      <c r="T363" s="2">
        <f t="shared" ca="1" si="45"/>
        <v>1155.3911235822072</v>
      </c>
      <c r="V363" t="s">
        <v>93</v>
      </c>
      <c r="W363" t="s">
        <v>30</v>
      </c>
      <c r="X363" t="s">
        <v>42</v>
      </c>
      <c r="Y363" t="s">
        <v>29</v>
      </c>
      <c r="Z363" t="s">
        <v>22</v>
      </c>
      <c r="AA363" t="s">
        <v>78</v>
      </c>
      <c r="AB363" t="s">
        <v>79</v>
      </c>
      <c r="AC363" t="s">
        <v>32</v>
      </c>
      <c r="AD363" t="s">
        <v>56</v>
      </c>
      <c r="AE363" t="s">
        <v>54</v>
      </c>
      <c r="AF363" t="s">
        <v>61</v>
      </c>
      <c r="AG363" t="s">
        <v>23</v>
      </c>
      <c r="AH363" t="s">
        <v>38</v>
      </c>
      <c r="AI363" t="s">
        <v>43</v>
      </c>
      <c r="AJ363" t="s">
        <v>72</v>
      </c>
      <c r="AK363" t="s">
        <v>76</v>
      </c>
      <c r="AL363" t="s">
        <v>35</v>
      </c>
      <c r="AM363" t="s">
        <v>28</v>
      </c>
      <c r="AN363" t="s">
        <v>49</v>
      </c>
      <c r="AO363" t="s">
        <v>53</v>
      </c>
      <c r="AP363" t="s">
        <v>26</v>
      </c>
      <c r="AQ363" t="s">
        <v>55</v>
      </c>
      <c r="AR363" t="s">
        <v>73</v>
      </c>
      <c r="AS363" t="s">
        <v>71</v>
      </c>
      <c r="AT363" t="s">
        <v>74</v>
      </c>
      <c r="AU363" t="s">
        <v>48</v>
      </c>
      <c r="AV363" t="s">
        <v>62</v>
      </c>
      <c r="AW363" t="s">
        <v>75</v>
      </c>
      <c r="AX363" t="s">
        <v>70</v>
      </c>
      <c r="AY363" t="s">
        <v>36</v>
      </c>
      <c r="AZ363" t="s">
        <v>77</v>
      </c>
      <c r="BA363" t="s">
        <v>58</v>
      </c>
      <c r="BB363" t="s">
        <v>59</v>
      </c>
      <c r="BC363" t="s">
        <v>57</v>
      </c>
      <c r="BD363" t="s">
        <v>21</v>
      </c>
      <c r="BE363" t="s">
        <v>24</v>
      </c>
      <c r="BF363" t="s">
        <v>39</v>
      </c>
      <c r="BG363" t="s">
        <v>64</v>
      </c>
      <c r="BH363" t="s">
        <v>65</v>
      </c>
      <c r="BI363" t="s">
        <v>67</v>
      </c>
      <c r="BJ363" t="s">
        <v>47</v>
      </c>
      <c r="BK363" t="s">
        <v>68</v>
      </c>
      <c r="BL363" t="s">
        <v>41</v>
      </c>
      <c r="BM363" t="s">
        <v>69</v>
      </c>
      <c r="BN363" t="s">
        <v>20</v>
      </c>
      <c r="BO363" t="s">
        <v>63</v>
      </c>
      <c r="BP363" t="s">
        <v>66</v>
      </c>
      <c r="BQ363" t="s">
        <v>60</v>
      </c>
      <c r="BR363" t="s">
        <v>25</v>
      </c>
      <c r="BS363" t="s">
        <v>27</v>
      </c>
      <c r="BT363" t="s">
        <v>34</v>
      </c>
      <c r="BU363" t="s">
        <v>37</v>
      </c>
      <c r="BV363" t="s">
        <v>50</v>
      </c>
      <c r="BW363" t="s">
        <v>40</v>
      </c>
      <c r="BX363" t="s">
        <v>31</v>
      </c>
      <c r="BY363" t="s">
        <v>51</v>
      </c>
      <c r="BZ363" t="s">
        <v>45</v>
      </c>
      <c r="CA363" t="s">
        <v>44</v>
      </c>
      <c r="CB363" t="s">
        <v>46</v>
      </c>
      <c r="CC363" t="s">
        <v>52</v>
      </c>
    </row>
    <row r="364" spans="1:82" x14ac:dyDescent="0.25">
      <c r="A364" t="s">
        <v>190</v>
      </c>
      <c r="B364">
        <v>10</v>
      </c>
      <c r="C364" t="str">
        <f t="shared" si="50"/>
        <v>https://ogeon.github.io/reversi/!10</v>
      </c>
      <c r="D364" t="s">
        <v>122</v>
      </c>
      <c r="E364" t="s">
        <v>123</v>
      </c>
      <c r="F364" t="str">
        <f t="shared" si="51"/>
        <v>https://www.onlinespiele-sammlung.de/othello/othello-reversi-games/norvig/!Difficult</v>
      </c>
      <c r="G364">
        <v>25</v>
      </c>
      <c r="H364">
        <v>39</v>
      </c>
      <c r="I364" cm="1">
        <f t="array" aca="1" ref="I364" ca="1">MAX(ROW($C$1:INDIRECT("$C"&amp;(ROW()-1)))*($C364=$C$1:INDIRECT("$C"&amp;(ROW()-1))),ROW($F$1:INDIRECT("$F"&amp;(ROW()-1)))*($C364=$F$1:INDIRECT("$F"&amp;(ROW()-1))))</f>
        <v>363</v>
      </c>
      <c r="J364" cm="1">
        <f t="array" aca="1" ref="J364" ca="1">MAX(ROW($C$1:INDIRECT("$C"&amp;(ROW()-1)))*($F364=$C$1:INDIRECT("$C"&amp;(ROW()-1))),ROW($F$1:INDIRECT("$F"&amp;(ROW()-1)))*($F364=$F$1:INDIRECT("$F"&amp;(ROW()-1))))</f>
        <v>360</v>
      </c>
      <c r="K364" s="2" cm="1">
        <f t="array" aca="1" ref="K364" ca="1">IF($I364&gt;0,IF(INDEX($C:$C,$I364)=$C364,INDEX($S:$S,$I364),INDEX($T:$T,$I364)),1000)</f>
        <v>1042.4637691011581</v>
      </c>
      <c r="L364" s="2" cm="1">
        <f t="array" aca="1" ref="L364" ca="1">IF($J364&gt;0,IF(INDEX($C:$C,$J364)=$F364,INDEX($S:$S,$J364),INDEX($T:$T,$J364)),1000)</f>
        <v>1037.5234984876631</v>
      </c>
      <c r="M364">
        <f t="shared" ca="1" si="38"/>
        <v>403.79359211555106</v>
      </c>
      <c r="N364">
        <f t="shared" ca="1" si="39"/>
        <v>392.47206123490292</v>
      </c>
      <c r="O364">
        <f t="shared" ca="1" si="40"/>
        <v>0.5071091418002337</v>
      </c>
      <c r="P364">
        <f t="shared" ca="1" si="41"/>
        <v>0.49289085819976636</v>
      </c>
      <c r="Q364">
        <f t="shared" si="42"/>
        <v>0</v>
      </c>
      <c r="R364">
        <f t="shared" si="43"/>
        <v>1</v>
      </c>
      <c r="S364" s="2">
        <f t="shared" ca="1" si="44"/>
        <v>1026.2362765635505</v>
      </c>
      <c r="T364" s="2">
        <f t="shared" ca="1" si="45"/>
        <v>1053.7509910252707</v>
      </c>
    </row>
    <row r="365" spans="1:82" x14ac:dyDescent="0.25">
      <c r="A365" t="s">
        <v>190</v>
      </c>
      <c r="B365">
        <v>10</v>
      </c>
      <c r="C365" t="str">
        <f t="shared" si="50"/>
        <v>https://ogeon.github.io/reversi/!10</v>
      </c>
      <c r="D365" t="s">
        <v>193</v>
      </c>
      <c r="E365">
        <v>6</v>
      </c>
      <c r="F365" t="str">
        <f t="shared" si="51"/>
        <v>https://wasm-othello.t-yng.jp/!6</v>
      </c>
      <c r="G365">
        <v>48</v>
      </c>
      <c r="H365">
        <v>16</v>
      </c>
      <c r="I365" cm="1">
        <f t="array" aca="1" ref="I365" ca="1">MAX(ROW($C$1:INDIRECT("$C"&amp;(ROW()-1)))*($C365=$C$1:INDIRECT("$C"&amp;(ROW()-1))),ROW($F$1:INDIRECT("$F"&amp;(ROW()-1)))*($C365=$F$1:INDIRECT("$F"&amp;(ROW()-1))))</f>
        <v>364</v>
      </c>
      <c r="J365" cm="1">
        <f t="array" aca="1" ref="J365" ca="1">MAX(ROW($C$1:INDIRECT("$C"&amp;(ROW()-1)))*($F365=$C$1:INDIRECT("$C"&amp;(ROW()-1))),ROW($F$1:INDIRECT("$F"&amp;(ROW()-1)))*($F365=$F$1:INDIRECT("$F"&amp;(ROW()-1))))</f>
        <v>361</v>
      </c>
      <c r="K365" s="2" cm="1">
        <f t="array" aca="1" ref="K365" ca="1">IF($I365&gt;0,IF(INDEX($C:$C,$I365)=$C365,INDEX($S:$S,$I365),INDEX($T:$T,$I365)),1000)</f>
        <v>1026.2362765635505</v>
      </c>
      <c r="L365" s="2" cm="1">
        <f t="array" aca="1" ref="L365" ca="1">IF($J365&gt;0,IF(INDEX($C:$C,$J365)=$F365,INDEX($S:$S,$J365),INDEX($T:$T,$J365)),1000)</f>
        <v>1025.0272031610405</v>
      </c>
      <c r="M365">
        <f t="shared" ca="1" si="38"/>
        <v>367.78218735953993</v>
      </c>
      <c r="N365">
        <f t="shared" ca="1" si="39"/>
        <v>365.23131580339077</v>
      </c>
      <c r="O365">
        <f t="shared" ca="1" si="40"/>
        <v>0.50173998947164156</v>
      </c>
      <c r="P365">
        <f t="shared" ca="1" si="41"/>
        <v>0.4982600105283585</v>
      </c>
      <c r="Q365">
        <f t="shared" si="42"/>
        <v>1</v>
      </c>
      <c r="R365">
        <f t="shared" si="43"/>
        <v>0</v>
      </c>
      <c r="S365" s="2">
        <f t="shared" ca="1" si="44"/>
        <v>1042.1805969004579</v>
      </c>
      <c r="T365" s="2">
        <f t="shared" ca="1" si="45"/>
        <v>1009.082882824133</v>
      </c>
    </row>
    <row r="366" spans="1:82" x14ac:dyDescent="0.25">
      <c r="A366" t="s">
        <v>190</v>
      </c>
      <c r="B366">
        <v>10</v>
      </c>
      <c r="C366" t="str">
        <f t="shared" si="50"/>
        <v>https://ogeon.github.io/reversi/!10</v>
      </c>
      <c r="D366" t="s">
        <v>116</v>
      </c>
      <c r="E366" t="s">
        <v>131</v>
      </c>
      <c r="F366" t="str">
        <f t="shared" si="51"/>
        <v>https://kana.github.io/othello-js/!M-4096</v>
      </c>
      <c r="G366">
        <v>35</v>
      </c>
      <c r="H366">
        <v>29</v>
      </c>
      <c r="I366" cm="1">
        <f t="array" aca="1" ref="I366" ca="1">MAX(ROW($C$1:INDIRECT("$C"&amp;(ROW()-1)))*($C366=$C$1:INDIRECT("$C"&amp;(ROW()-1))),ROW($F$1:INDIRECT("$F"&amp;(ROW()-1)))*($C366=$F$1:INDIRECT("$F"&amp;(ROW()-1))))</f>
        <v>365</v>
      </c>
      <c r="J366" cm="1">
        <f t="array" aca="1" ref="J366" ca="1">MAX(ROW($C$1:INDIRECT("$C"&amp;(ROW()-1)))*($F366=$C$1:INDIRECT("$C"&amp;(ROW()-1))),ROW($F$1:INDIRECT("$F"&amp;(ROW()-1)))*($F366=$F$1:INDIRECT("$F"&amp;(ROW()-1))))</f>
        <v>340</v>
      </c>
      <c r="K366" s="2" cm="1">
        <f t="array" aca="1" ref="K366" ca="1">IF($I366&gt;0,IF(INDEX($C:$C,$I366)=$C366,INDEX($S:$S,$I366),INDEX($T:$T,$I366)),1000)</f>
        <v>1042.1805969004579</v>
      </c>
      <c r="L366" s="2" cm="1">
        <f t="array" aca="1" ref="L366" ca="1">IF($J366&gt;0,IF(INDEX($C:$C,$J366)=$F366,INDEX($S:$S,$J366),INDEX($T:$T,$J366)),1000)</f>
        <v>1010.1090996750474</v>
      </c>
      <c r="M366">
        <f t="shared" ca="1" si="38"/>
        <v>403.1359163803761</v>
      </c>
      <c r="N366">
        <f t="shared" ca="1" si="39"/>
        <v>335.17587297644985</v>
      </c>
      <c r="O366">
        <f t="shared" ca="1" si="40"/>
        <v>0.54602394569855706</v>
      </c>
      <c r="P366">
        <f t="shared" ca="1" si="41"/>
        <v>0.45397605430144283</v>
      </c>
      <c r="Q366">
        <f t="shared" si="42"/>
        <v>1</v>
      </c>
      <c r="R366">
        <f t="shared" si="43"/>
        <v>0</v>
      </c>
      <c r="S366" s="2">
        <f t="shared" ca="1" si="44"/>
        <v>1056.707830638104</v>
      </c>
      <c r="T366" s="2">
        <f t="shared" ca="1" si="45"/>
        <v>995.58186593740129</v>
      </c>
    </row>
    <row r="367" spans="1:82" x14ac:dyDescent="0.25">
      <c r="A367" t="s">
        <v>17</v>
      </c>
      <c r="B367">
        <v>5</v>
      </c>
      <c r="C367" t="str">
        <f t="shared" si="50"/>
        <v>https://www.enil.no/othello!5</v>
      </c>
      <c r="D367" t="s">
        <v>194</v>
      </c>
      <c r="F367" t="str">
        <f t="shared" si="51"/>
        <v>https://www.hanshq.net/files/othello/web/web_othello.html!</v>
      </c>
      <c r="G367">
        <v>22</v>
      </c>
      <c r="H367">
        <v>42</v>
      </c>
      <c r="I367" cm="1">
        <f t="array" aca="1" ref="I367" ca="1">MAX(ROW($C$1:INDIRECT("$C"&amp;(ROW()-1)))*($C367=$C$1:INDIRECT("$C"&amp;(ROW()-1))),ROW($F$1:INDIRECT("$F"&amp;(ROW()-1)))*($C367=$F$1:INDIRECT("$F"&amp;(ROW()-1))))</f>
        <v>363</v>
      </c>
      <c r="J367" cm="1">
        <f t="array" aca="1" ref="J367" ca="1">MAX(ROW($C$1:INDIRECT("$C"&amp;(ROW()-1)))*($F367=$C$1:INDIRECT("$C"&amp;(ROW()-1))),ROW($F$1:INDIRECT("$F"&amp;(ROW()-1)))*($F367=$F$1:INDIRECT("$F"&amp;(ROW()-1))))</f>
        <v>362</v>
      </c>
      <c r="K367" s="2" cm="1">
        <f t="array" aca="1" ref="K367" ca="1">IF($I367&gt;0,IF(INDEX($C:$C,$I367)=$C367,INDEX($S:$S,$I367),INDEX($T:$T,$I367)),1000)</f>
        <v>1155.3911235822072</v>
      </c>
      <c r="L367" s="2" cm="1">
        <f t="array" aca="1" ref="L367" ca="1">IF($J367&gt;0,IF(INDEX($C:$C,$J367)=$F367,INDEX($S:$S,$J367),INDEX($T:$T,$J367)),1000)</f>
        <v>1222.2428881359328</v>
      </c>
      <c r="M367">
        <f t="shared" ca="1" si="38"/>
        <v>773.53115282309557</v>
      </c>
      <c r="N367">
        <f t="shared" ca="1" si="39"/>
        <v>1136.5988710572087</v>
      </c>
      <c r="O367">
        <f t="shared" ca="1" si="40"/>
        <v>0.40496256440790224</v>
      </c>
      <c r="P367">
        <f t="shared" ca="1" si="41"/>
        <v>0.59503743559209776</v>
      </c>
      <c r="Q367">
        <f t="shared" si="42"/>
        <v>0</v>
      </c>
      <c r="R367">
        <f t="shared" si="43"/>
        <v>1</v>
      </c>
      <c r="S367" s="2">
        <f t="shared" ca="1" si="44"/>
        <v>1142.4323215211543</v>
      </c>
      <c r="T367" s="2">
        <f t="shared" ca="1" si="45"/>
        <v>1235.2016901969857</v>
      </c>
      <c r="V367" t="s">
        <v>92</v>
      </c>
      <c r="W367" t="s">
        <v>38</v>
      </c>
      <c r="X367" t="s">
        <v>33</v>
      </c>
      <c r="Y367" t="s">
        <v>29</v>
      </c>
      <c r="Z367" t="s">
        <v>54</v>
      </c>
      <c r="AA367" t="s">
        <v>72</v>
      </c>
      <c r="AB367" t="s">
        <v>32</v>
      </c>
      <c r="AC367" t="s">
        <v>55</v>
      </c>
      <c r="AD367" t="s">
        <v>76</v>
      </c>
      <c r="AE367" t="s">
        <v>57</v>
      </c>
      <c r="AF367" t="s">
        <v>74</v>
      </c>
      <c r="AG367" t="s">
        <v>49</v>
      </c>
      <c r="AH367" t="s">
        <v>35</v>
      </c>
      <c r="AI367" t="s">
        <v>30</v>
      </c>
      <c r="AJ367" t="s">
        <v>58</v>
      </c>
      <c r="AK367" t="s">
        <v>59</v>
      </c>
      <c r="AL367" t="s">
        <v>61</v>
      </c>
      <c r="AM367" t="s">
        <v>60</v>
      </c>
      <c r="AN367" t="s">
        <v>56</v>
      </c>
      <c r="AO367" t="s">
        <v>62</v>
      </c>
      <c r="AP367" t="s">
        <v>42</v>
      </c>
      <c r="AQ367" t="s">
        <v>79</v>
      </c>
      <c r="AR367" t="s">
        <v>22</v>
      </c>
      <c r="AS367" t="s">
        <v>23</v>
      </c>
      <c r="AT367" t="s">
        <v>48</v>
      </c>
      <c r="AU367" t="s">
        <v>21</v>
      </c>
      <c r="AV367" t="s">
        <v>27</v>
      </c>
      <c r="AW367" t="s">
        <v>28</v>
      </c>
      <c r="AX367" t="s">
        <v>26</v>
      </c>
      <c r="AY367" t="s">
        <v>34</v>
      </c>
      <c r="AZ367" t="s">
        <v>37</v>
      </c>
      <c r="BA367" t="s">
        <v>31</v>
      </c>
      <c r="BB367" t="s">
        <v>24</v>
      </c>
      <c r="BC367" t="s">
        <v>20</v>
      </c>
      <c r="BD367" t="s">
        <v>53</v>
      </c>
      <c r="BE367" t="s">
        <v>71</v>
      </c>
      <c r="BF367" t="s">
        <v>70</v>
      </c>
      <c r="BG367" t="s">
        <v>77</v>
      </c>
      <c r="BH367" t="s">
        <v>78</v>
      </c>
      <c r="BI367" t="s">
        <v>75</v>
      </c>
      <c r="BJ367" t="s">
        <v>46</v>
      </c>
      <c r="BK367" t="s">
        <v>40</v>
      </c>
      <c r="BL367" t="s">
        <v>67</v>
      </c>
      <c r="BM367" t="s">
        <v>69</v>
      </c>
      <c r="BN367" t="s">
        <v>63</v>
      </c>
      <c r="BO367" t="s">
        <v>66</v>
      </c>
      <c r="BP367" t="s">
        <v>51</v>
      </c>
      <c r="BQ367" t="s">
        <v>41</v>
      </c>
      <c r="BR367" t="s">
        <v>44</v>
      </c>
      <c r="BS367" t="s">
        <v>65</v>
      </c>
      <c r="BT367" t="s">
        <v>47</v>
      </c>
      <c r="BU367" t="s">
        <v>50</v>
      </c>
      <c r="BV367" t="s">
        <v>25</v>
      </c>
      <c r="BW367" t="s">
        <v>39</v>
      </c>
      <c r="BX367" t="s">
        <v>64</v>
      </c>
      <c r="BY367" t="s">
        <v>68</v>
      </c>
      <c r="BZ367" t="s">
        <v>36</v>
      </c>
      <c r="CA367" t="s">
        <v>73</v>
      </c>
      <c r="CB367" t="s">
        <v>87</v>
      </c>
      <c r="CC367" t="s">
        <v>52</v>
      </c>
    </row>
    <row r="368" spans="1:82" x14ac:dyDescent="0.25">
      <c r="A368" t="s">
        <v>17</v>
      </c>
      <c r="B368">
        <v>5</v>
      </c>
      <c r="C368" t="str">
        <f t="shared" si="50"/>
        <v>https://www.enil.no/othello!5</v>
      </c>
      <c r="D368" t="s">
        <v>129</v>
      </c>
      <c r="E368" t="s">
        <v>95</v>
      </c>
      <c r="F368" t="str">
        <f t="shared" si="51"/>
        <v>http://www.midnightbeach.com/jon/ReversiScript/!Hard</v>
      </c>
      <c r="G368">
        <v>52</v>
      </c>
      <c r="H368">
        <v>12</v>
      </c>
      <c r="I368" cm="1">
        <f t="array" aca="1" ref="I368" ca="1">MAX(ROW($C$1:INDIRECT("$C"&amp;(ROW()-1)))*($C368=$C$1:INDIRECT("$C"&amp;(ROW()-1))),ROW($F$1:INDIRECT("$F"&amp;(ROW()-1)))*($C368=$F$1:INDIRECT("$F"&amp;(ROW()-1))))</f>
        <v>367</v>
      </c>
      <c r="J368" cm="1">
        <f t="array" aca="1" ref="J368" ca="1">MAX(ROW($C$1:INDIRECT("$C"&amp;(ROW()-1)))*($F368=$C$1:INDIRECT("$C"&amp;(ROW()-1))),ROW($F$1:INDIRECT("$F"&amp;(ROW()-1)))*($F368=$F$1:INDIRECT("$F"&amp;(ROW()-1))))</f>
        <v>345</v>
      </c>
      <c r="K368" s="2" cm="1">
        <f t="array" aca="1" ref="K368" ca="1">IF($I368&gt;0,IF(INDEX($C:$C,$I368)=$C368,INDEX($S:$S,$I368),INDEX($T:$T,$I368)),1000)</f>
        <v>1142.4323215211543</v>
      </c>
      <c r="L368" s="2" cm="1">
        <f t="array" aca="1" ref="L368" ca="1">IF($J368&gt;0,IF(INDEX($C:$C,$J368)=$F368,INDEX($S:$S,$J368),INDEX($T:$T,$J368)),1000)</f>
        <v>1074.8454799108322</v>
      </c>
      <c r="M368">
        <f t="shared" ca="1" si="38"/>
        <v>717.92785480231851</v>
      </c>
      <c r="N368">
        <f t="shared" ca="1" si="39"/>
        <v>486.53456542830645</v>
      </c>
      <c r="O368">
        <f t="shared" ca="1" si="40"/>
        <v>0.59605666623027809</v>
      </c>
      <c r="P368">
        <f t="shared" ca="1" si="41"/>
        <v>0.40394333376972197</v>
      </c>
      <c r="Q368">
        <f t="shared" si="42"/>
        <v>1</v>
      </c>
      <c r="R368">
        <f t="shared" si="43"/>
        <v>0</v>
      </c>
      <c r="S368" s="2">
        <f t="shared" ca="1" si="44"/>
        <v>1155.3585082017855</v>
      </c>
      <c r="T368" s="2">
        <f t="shared" ca="1" si="45"/>
        <v>1061.919293230201</v>
      </c>
      <c r="V368" t="s">
        <v>86</v>
      </c>
      <c r="W368" t="s">
        <v>22</v>
      </c>
      <c r="X368" t="s">
        <v>38</v>
      </c>
      <c r="Y368" t="s">
        <v>24</v>
      </c>
      <c r="Z368" t="s">
        <v>46</v>
      </c>
      <c r="AA368" t="s">
        <v>78</v>
      </c>
      <c r="AB368" t="s">
        <v>42</v>
      </c>
      <c r="AC368" t="s">
        <v>20</v>
      </c>
      <c r="AD368" t="s">
        <v>79</v>
      </c>
      <c r="AE368" t="s">
        <v>47</v>
      </c>
      <c r="AF368" t="s">
        <v>36</v>
      </c>
      <c r="AG368" t="s">
        <v>30</v>
      </c>
      <c r="AH368" t="s">
        <v>25</v>
      </c>
      <c r="AI368" t="s">
        <v>44</v>
      </c>
      <c r="AJ368" t="s">
        <v>41</v>
      </c>
      <c r="AK368" t="s">
        <v>39</v>
      </c>
      <c r="AL368" t="s">
        <v>32</v>
      </c>
      <c r="AM368" t="s">
        <v>66</v>
      </c>
      <c r="AN368" t="s">
        <v>33</v>
      </c>
      <c r="AO368" t="s">
        <v>29</v>
      </c>
      <c r="AP368" t="s">
        <v>49</v>
      </c>
      <c r="AQ368" t="s">
        <v>53</v>
      </c>
      <c r="AR368" t="s">
        <v>35</v>
      </c>
      <c r="AS368" t="s">
        <v>28</v>
      </c>
      <c r="AT368" t="s">
        <v>56</v>
      </c>
      <c r="AU368" t="s">
        <v>59</v>
      </c>
      <c r="AV368" t="s">
        <v>26</v>
      </c>
      <c r="AW368" t="s">
        <v>62</v>
      </c>
      <c r="AX368" t="s">
        <v>69</v>
      </c>
      <c r="AY368" t="s">
        <v>71</v>
      </c>
      <c r="AZ368" t="s">
        <v>23</v>
      </c>
      <c r="BA368" t="s">
        <v>43</v>
      </c>
      <c r="BB368" t="s">
        <v>27</v>
      </c>
      <c r="BC368" t="s">
        <v>34</v>
      </c>
      <c r="BD368" t="s">
        <v>63</v>
      </c>
      <c r="BE368" t="s">
        <v>54</v>
      </c>
      <c r="BF368" t="s">
        <v>58</v>
      </c>
      <c r="BG368" t="s">
        <v>31</v>
      </c>
      <c r="BH368" t="s">
        <v>70</v>
      </c>
      <c r="BI368" t="s">
        <v>55</v>
      </c>
      <c r="BJ368" t="s">
        <v>57</v>
      </c>
      <c r="BK368" t="s">
        <v>61</v>
      </c>
      <c r="BL368" t="s">
        <v>60</v>
      </c>
      <c r="BM368" t="s">
        <v>50</v>
      </c>
      <c r="BN368" t="s">
        <v>77</v>
      </c>
      <c r="BO368" t="s">
        <v>76</v>
      </c>
      <c r="BP368" t="s">
        <v>51</v>
      </c>
      <c r="BQ368" t="s">
        <v>75</v>
      </c>
      <c r="BR368" t="s">
        <v>37</v>
      </c>
      <c r="BS368" t="s">
        <v>40</v>
      </c>
      <c r="BT368" t="s">
        <v>45</v>
      </c>
      <c r="BU368" t="s">
        <v>52</v>
      </c>
      <c r="BV368" t="s">
        <v>67</v>
      </c>
      <c r="BW368" t="s">
        <v>64</v>
      </c>
      <c r="BX368" t="s">
        <v>74</v>
      </c>
      <c r="BY368" t="s">
        <v>72</v>
      </c>
      <c r="BZ368" t="s">
        <v>68</v>
      </c>
      <c r="CA368" t="s">
        <v>73</v>
      </c>
      <c r="CB368" t="s">
        <v>65</v>
      </c>
      <c r="CC368" t="s">
        <v>87</v>
      </c>
      <c r="CD368" t="s">
        <v>48</v>
      </c>
    </row>
    <row r="369" spans="1:82" x14ac:dyDescent="0.25">
      <c r="A369" t="s">
        <v>17</v>
      </c>
      <c r="B369">
        <v>5</v>
      </c>
      <c r="C369" t="str">
        <f t="shared" si="50"/>
        <v>https://www.enil.no/othello!5</v>
      </c>
      <c r="D369" t="s">
        <v>122</v>
      </c>
      <c r="E369" t="s">
        <v>123</v>
      </c>
      <c r="F369" t="str">
        <f t="shared" si="51"/>
        <v>https://www.onlinespiele-sammlung.de/othello/othello-reversi-games/norvig/!Difficult</v>
      </c>
      <c r="G369">
        <v>35</v>
      </c>
      <c r="H369">
        <v>29</v>
      </c>
      <c r="I369" cm="1">
        <f t="array" aca="1" ref="I369" ca="1">MAX(ROW($C$1:INDIRECT("$C"&amp;(ROW()-1)))*($C369=$C$1:INDIRECT("$C"&amp;(ROW()-1))),ROW($F$1:INDIRECT("$F"&amp;(ROW()-1)))*($C369=$F$1:INDIRECT("$F"&amp;(ROW()-1))))</f>
        <v>368</v>
      </c>
      <c r="J369" cm="1">
        <f t="array" aca="1" ref="J369" ca="1">MAX(ROW($C$1:INDIRECT("$C"&amp;(ROW()-1)))*($F369=$C$1:INDIRECT("$C"&amp;(ROW()-1))),ROW($F$1:INDIRECT("$F"&amp;(ROW()-1)))*($F369=$F$1:INDIRECT("$F"&amp;(ROW()-1))))</f>
        <v>364</v>
      </c>
      <c r="K369" s="2" cm="1">
        <f t="array" aca="1" ref="K369" ca="1">IF($I369&gt;0,IF(INDEX($C:$C,$I369)=$C369,INDEX($S:$S,$I369),INDEX($T:$T,$I369)),1000)</f>
        <v>1155.3585082017855</v>
      </c>
      <c r="L369" s="2" cm="1">
        <f t="array" aca="1" ref="L369" ca="1">IF($J369&gt;0,IF(INDEX($C:$C,$J369)=$F369,INDEX($S:$S,$J369),INDEX($T:$T,$J369)),1000)</f>
        <v>1053.7509910252707</v>
      </c>
      <c r="M369">
        <f t="shared" ca="1" si="38"/>
        <v>773.38593658357945</v>
      </c>
      <c r="N369">
        <f t="shared" ca="1" si="39"/>
        <v>430.90097578899292</v>
      </c>
      <c r="O369">
        <f t="shared" ca="1" si="40"/>
        <v>0.64219408899821684</v>
      </c>
      <c r="P369">
        <f t="shared" ca="1" si="41"/>
        <v>0.35780591100178322</v>
      </c>
      <c r="Q369">
        <f t="shared" si="42"/>
        <v>1</v>
      </c>
      <c r="R369">
        <f t="shared" si="43"/>
        <v>0</v>
      </c>
      <c r="S369" s="2">
        <f t="shared" ca="1" si="44"/>
        <v>1166.8082973538426</v>
      </c>
      <c r="T369" s="2">
        <f t="shared" ca="1" si="45"/>
        <v>1042.3012018732136</v>
      </c>
      <c r="V369" t="s">
        <v>89</v>
      </c>
      <c r="W369" t="s">
        <v>42</v>
      </c>
      <c r="X369" t="s">
        <v>38</v>
      </c>
      <c r="Y369" t="s">
        <v>32</v>
      </c>
      <c r="Z369" t="s">
        <v>22</v>
      </c>
      <c r="AA369" t="s">
        <v>33</v>
      </c>
      <c r="AB369" t="s">
        <v>43</v>
      </c>
      <c r="AC369" t="s">
        <v>20</v>
      </c>
      <c r="AD369" t="s">
        <v>56</v>
      </c>
      <c r="AE369" t="s">
        <v>58</v>
      </c>
      <c r="AF369" t="s">
        <v>57</v>
      </c>
      <c r="AG369" t="s">
        <v>61</v>
      </c>
      <c r="AH369" t="s">
        <v>62</v>
      </c>
      <c r="AI369" t="s">
        <v>72</v>
      </c>
      <c r="AJ369" t="s">
        <v>30</v>
      </c>
      <c r="AK369" t="s">
        <v>76</v>
      </c>
      <c r="AL369" t="s">
        <v>54</v>
      </c>
      <c r="AM369" t="s">
        <v>59</v>
      </c>
      <c r="AN369" t="s">
        <v>48</v>
      </c>
      <c r="AO369" t="s">
        <v>74</v>
      </c>
      <c r="AP369" t="s">
        <v>75</v>
      </c>
      <c r="AQ369" t="s">
        <v>73</v>
      </c>
      <c r="AR369" t="s">
        <v>71</v>
      </c>
      <c r="AS369" t="s">
        <v>70</v>
      </c>
      <c r="AT369" t="s">
        <v>77</v>
      </c>
      <c r="AU369" t="s">
        <v>68</v>
      </c>
      <c r="AV369" t="s">
        <v>78</v>
      </c>
      <c r="AW369" t="s">
        <v>29</v>
      </c>
      <c r="AX369" t="s">
        <v>21</v>
      </c>
      <c r="AY369" t="s">
        <v>24</v>
      </c>
      <c r="AZ369" t="s">
        <v>25</v>
      </c>
      <c r="BA369" t="s">
        <v>44</v>
      </c>
      <c r="BB369" t="s">
        <v>36</v>
      </c>
      <c r="BC369" t="s">
        <v>64</v>
      </c>
      <c r="BD369" t="s">
        <v>55</v>
      </c>
      <c r="BE369" t="s">
        <v>60</v>
      </c>
      <c r="BF369" t="s">
        <v>41</v>
      </c>
      <c r="BG369" t="s">
        <v>39</v>
      </c>
      <c r="BH369" t="s">
        <v>23</v>
      </c>
      <c r="BI369" t="s">
        <v>26</v>
      </c>
      <c r="BJ369" t="s">
        <v>47</v>
      </c>
      <c r="BK369" t="s">
        <v>52</v>
      </c>
      <c r="BL369" t="s">
        <v>46</v>
      </c>
      <c r="BM369" t="s">
        <v>31</v>
      </c>
      <c r="BN369" t="s">
        <v>27</v>
      </c>
      <c r="BO369" t="s">
        <v>67</v>
      </c>
      <c r="BP369" t="s">
        <v>63</v>
      </c>
      <c r="BQ369" t="s">
        <v>69</v>
      </c>
      <c r="BR369" t="s">
        <v>65</v>
      </c>
      <c r="BS369" t="s">
        <v>66</v>
      </c>
      <c r="BT369" t="s">
        <v>45</v>
      </c>
      <c r="BU369" t="s">
        <v>49</v>
      </c>
      <c r="BV369" t="s">
        <v>50</v>
      </c>
      <c r="BW369" t="s">
        <v>53</v>
      </c>
      <c r="BX369" t="s">
        <v>35</v>
      </c>
      <c r="BY369" t="s">
        <v>28</v>
      </c>
      <c r="BZ369" t="s">
        <v>51</v>
      </c>
      <c r="CA369" t="s">
        <v>87</v>
      </c>
      <c r="CB369" t="s">
        <v>37</v>
      </c>
      <c r="CC369" t="s">
        <v>34</v>
      </c>
      <c r="CD369" t="s">
        <v>40</v>
      </c>
    </row>
    <row r="370" spans="1:82" x14ac:dyDescent="0.25">
      <c r="A370" t="s">
        <v>17</v>
      </c>
      <c r="B370">
        <v>5</v>
      </c>
      <c r="C370" t="str">
        <f t="shared" si="50"/>
        <v>https://www.enil.no/othello!5</v>
      </c>
      <c r="D370" t="s">
        <v>108</v>
      </c>
      <c r="E370" s="1" t="s">
        <v>88</v>
      </c>
      <c r="F370" t="str">
        <f t="shared" si="51"/>
        <v>http://davidbau.com/reversi/!</v>
      </c>
      <c r="G370">
        <v>37</v>
      </c>
      <c r="H370">
        <v>27</v>
      </c>
      <c r="I370" cm="1">
        <f t="array" aca="1" ref="I370" ca="1">MAX(ROW($C$1:INDIRECT("$C"&amp;(ROW()-1)))*($C370=$C$1:INDIRECT("$C"&amp;(ROW()-1))),ROW($F$1:INDIRECT("$F"&amp;(ROW()-1)))*($C370=$F$1:INDIRECT("$F"&amp;(ROW()-1))))</f>
        <v>369</v>
      </c>
      <c r="J370" cm="1">
        <f t="array" aca="1" ref="J370" ca="1">MAX(ROW($C$1:INDIRECT("$C"&amp;(ROW()-1)))*($F370=$C$1:INDIRECT("$C"&amp;(ROW()-1))),ROW($F$1:INDIRECT("$F"&amp;(ROW()-1)))*($F370=$F$1:INDIRECT("$F"&amp;(ROW()-1))))</f>
        <v>119</v>
      </c>
      <c r="K370" s="2" cm="1">
        <f t="array" aca="1" ref="K370" ca="1">IF($I370&gt;0,IF(INDEX($C:$C,$I370)=$C370,INDEX($S:$S,$I370),INDEX($T:$T,$I370)),1000)</f>
        <v>1166.8082973538426</v>
      </c>
      <c r="L370" s="2" cm="1">
        <f t="array" aca="1" ref="L370" ca="1">IF($J370&gt;0,IF(INDEX($C:$C,$J370)=$F370,INDEX($S:$S,$J370),INDEX($T:$T,$J370)),1000)</f>
        <v>1016.0826239165104</v>
      </c>
      <c r="M370">
        <f t="shared" ca="1" si="38"/>
        <v>826.07740490718436</v>
      </c>
      <c r="N370">
        <f t="shared" ca="1" si="39"/>
        <v>346.90180517702981</v>
      </c>
      <c r="O370">
        <f t="shared" ca="1" si="40"/>
        <v>0.70425579396916682</v>
      </c>
      <c r="P370">
        <f t="shared" ca="1" si="41"/>
        <v>0.29574420603083318</v>
      </c>
      <c r="Q370">
        <f t="shared" si="42"/>
        <v>1</v>
      </c>
      <c r="R370">
        <f t="shared" si="43"/>
        <v>0</v>
      </c>
      <c r="S370" s="2">
        <f t="shared" ca="1" si="44"/>
        <v>1176.2721119468292</v>
      </c>
      <c r="T370" s="2">
        <f t="shared" ca="1" si="45"/>
        <v>1006.6188093235238</v>
      </c>
      <c r="V370" t="s">
        <v>89</v>
      </c>
      <c r="W370" t="s">
        <v>20</v>
      </c>
      <c r="X370" t="s">
        <v>21</v>
      </c>
      <c r="Y370" t="s">
        <v>22</v>
      </c>
      <c r="Z370" t="s">
        <v>49</v>
      </c>
      <c r="AA370" t="s">
        <v>32</v>
      </c>
      <c r="AB370" t="s">
        <v>23</v>
      </c>
      <c r="AC370" t="s">
        <v>78</v>
      </c>
      <c r="AD370" t="s">
        <v>55</v>
      </c>
      <c r="AE370" t="s">
        <v>42</v>
      </c>
      <c r="AF370" t="s">
        <v>30</v>
      </c>
      <c r="AG370" t="s">
        <v>72</v>
      </c>
      <c r="AH370" t="s">
        <v>24</v>
      </c>
      <c r="AI370" t="s">
        <v>47</v>
      </c>
      <c r="AJ370" t="s">
        <v>46</v>
      </c>
      <c r="AK370" t="s">
        <v>31</v>
      </c>
      <c r="AL370" t="s">
        <v>44</v>
      </c>
      <c r="AM370" t="s">
        <v>41</v>
      </c>
      <c r="AN370" t="s">
        <v>26</v>
      </c>
      <c r="AO370" t="s">
        <v>61</v>
      </c>
      <c r="AP370" t="s">
        <v>36</v>
      </c>
      <c r="AQ370" t="s">
        <v>34</v>
      </c>
      <c r="AR370" t="s">
        <v>25</v>
      </c>
      <c r="AS370" t="s">
        <v>39</v>
      </c>
      <c r="AT370" t="s">
        <v>27</v>
      </c>
      <c r="AU370" t="s">
        <v>43</v>
      </c>
      <c r="AV370" t="s">
        <v>57</v>
      </c>
      <c r="AW370" t="s">
        <v>58</v>
      </c>
      <c r="AX370" t="s">
        <v>76</v>
      </c>
      <c r="AY370" t="s">
        <v>74</v>
      </c>
      <c r="AZ370" t="s">
        <v>77</v>
      </c>
      <c r="BA370" t="s">
        <v>73</v>
      </c>
      <c r="BB370" t="s">
        <v>75</v>
      </c>
      <c r="BC370" t="s">
        <v>53</v>
      </c>
      <c r="BD370" t="s">
        <v>71</v>
      </c>
      <c r="BE370" t="s">
        <v>70</v>
      </c>
      <c r="BF370" t="s">
        <v>48</v>
      </c>
      <c r="BG370" t="s">
        <v>35</v>
      </c>
      <c r="BH370" t="s">
        <v>28</v>
      </c>
      <c r="BI370" t="s">
        <v>62</v>
      </c>
      <c r="BJ370" t="s">
        <v>51</v>
      </c>
      <c r="BK370" t="s">
        <v>38</v>
      </c>
      <c r="BL370" t="s">
        <v>50</v>
      </c>
      <c r="BM370" t="s">
        <v>52</v>
      </c>
      <c r="BN370" t="s">
        <v>37</v>
      </c>
      <c r="BO370" t="s">
        <v>33</v>
      </c>
      <c r="BP370" t="s">
        <v>56</v>
      </c>
      <c r="BQ370" t="s">
        <v>54</v>
      </c>
      <c r="BR370" t="s">
        <v>29</v>
      </c>
      <c r="BS370" t="s">
        <v>60</v>
      </c>
      <c r="BT370" t="s">
        <v>40</v>
      </c>
      <c r="BU370" t="s">
        <v>45</v>
      </c>
      <c r="BV370" t="s">
        <v>67</v>
      </c>
      <c r="BW370" t="s">
        <v>68</v>
      </c>
      <c r="BX370" t="s">
        <v>59</v>
      </c>
      <c r="BY370" t="s">
        <v>63</v>
      </c>
      <c r="BZ370" t="s">
        <v>69</v>
      </c>
      <c r="CA370" t="s">
        <v>66</v>
      </c>
      <c r="CB370" t="s">
        <v>65</v>
      </c>
      <c r="CC370" t="s">
        <v>64</v>
      </c>
    </row>
    <row r="371" spans="1:82" x14ac:dyDescent="0.25">
      <c r="A371" t="s">
        <v>17</v>
      </c>
      <c r="B371">
        <v>5</v>
      </c>
      <c r="C371" t="str">
        <f t="shared" si="50"/>
        <v>https://www.enil.no/othello!5</v>
      </c>
      <c r="D371" t="s">
        <v>193</v>
      </c>
      <c r="E371">
        <v>6</v>
      </c>
      <c r="F371" t="str">
        <f t="shared" si="51"/>
        <v>https://wasm-othello.t-yng.jp/!6</v>
      </c>
      <c r="G371">
        <v>43</v>
      </c>
      <c r="H371">
        <v>21</v>
      </c>
      <c r="I371" cm="1">
        <f t="array" aca="1" ref="I371" ca="1">MAX(ROW($C$1:INDIRECT("$C"&amp;(ROW()-1)))*($C371=$C$1:INDIRECT("$C"&amp;(ROW()-1))),ROW($F$1:INDIRECT("$F"&amp;(ROW()-1)))*($C371=$F$1:INDIRECT("$F"&amp;(ROW()-1))))</f>
        <v>370</v>
      </c>
      <c r="J371" cm="1">
        <f t="array" aca="1" ref="J371" ca="1">MAX(ROW($C$1:INDIRECT("$C"&amp;(ROW()-1)))*($F371=$C$1:INDIRECT("$C"&amp;(ROW()-1))),ROW($F$1:INDIRECT("$F"&amp;(ROW()-1)))*($F371=$F$1:INDIRECT("$F"&amp;(ROW()-1))))</f>
        <v>365</v>
      </c>
      <c r="K371" s="2" cm="1">
        <f t="array" aca="1" ref="K371" ca="1">IF($I371&gt;0,IF(INDEX($C:$C,$I371)=$C371,INDEX($S:$S,$I371),INDEX($T:$T,$I371)),1000)</f>
        <v>1176.2721119468292</v>
      </c>
      <c r="L371" s="2" cm="1">
        <f t="array" aca="1" ref="L371" ca="1">IF($J371&gt;0,IF(INDEX($C:$C,$J371)=$F371,INDEX($S:$S,$J371),INDEX($T:$T,$J371)),1000)</f>
        <v>1009.082882824133</v>
      </c>
      <c r="M371">
        <f t="shared" ca="1" si="38"/>
        <v>872.32893837331198</v>
      </c>
      <c r="N371">
        <f t="shared" ca="1" si="39"/>
        <v>333.20169888220056</v>
      </c>
      <c r="O371">
        <f t="shared" ca="1" si="40"/>
        <v>0.72360578106852513</v>
      </c>
      <c r="P371">
        <f t="shared" ca="1" si="41"/>
        <v>0.27639421893147487</v>
      </c>
      <c r="Q371">
        <f t="shared" si="42"/>
        <v>1</v>
      </c>
      <c r="R371">
        <f t="shared" si="43"/>
        <v>0</v>
      </c>
      <c r="S371" s="2">
        <f t="shared" ca="1" si="44"/>
        <v>1185.1167269526363</v>
      </c>
      <c r="T371" s="2">
        <f t="shared" ca="1" si="45"/>
        <v>1000.2382678183258</v>
      </c>
      <c r="V371" t="s">
        <v>92</v>
      </c>
      <c r="W371" t="s">
        <v>29</v>
      </c>
      <c r="X371" t="s">
        <v>79</v>
      </c>
      <c r="Y371" t="s">
        <v>30</v>
      </c>
      <c r="Z371" t="s">
        <v>22</v>
      </c>
      <c r="AA371" t="s">
        <v>38</v>
      </c>
      <c r="AB371" t="s">
        <v>72</v>
      </c>
      <c r="AC371" t="s">
        <v>21</v>
      </c>
      <c r="AD371" t="s">
        <v>32</v>
      </c>
      <c r="AE371" t="s">
        <v>49</v>
      </c>
      <c r="AF371" t="s">
        <v>23</v>
      </c>
      <c r="AG371" t="s">
        <v>48</v>
      </c>
      <c r="AH371" t="s">
        <v>78</v>
      </c>
      <c r="AI371" t="s">
        <v>71</v>
      </c>
      <c r="AJ371" t="s">
        <v>42</v>
      </c>
      <c r="AK371" t="s">
        <v>35</v>
      </c>
      <c r="AL371" t="s">
        <v>26</v>
      </c>
      <c r="AM371" t="s">
        <v>24</v>
      </c>
      <c r="AN371" t="s">
        <v>36</v>
      </c>
      <c r="AO371" t="s">
        <v>31</v>
      </c>
      <c r="AP371" t="s">
        <v>25</v>
      </c>
      <c r="AQ371" t="s">
        <v>46</v>
      </c>
      <c r="AR371" t="s">
        <v>20</v>
      </c>
      <c r="AS371" t="s">
        <v>33</v>
      </c>
      <c r="AT371" t="s">
        <v>44</v>
      </c>
      <c r="AU371" t="s">
        <v>47</v>
      </c>
      <c r="AV371" t="s">
        <v>41</v>
      </c>
      <c r="AW371" t="s">
        <v>77</v>
      </c>
      <c r="AX371" t="s">
        <v>73</v>
      </c>
      <c r="AY371" t="s">
        <v>39</v>
      </c>
      <c r="AZ371" t="s">
        <v>74</v>
      </c>
      <c r="BA371" t="s">
        <v>76</v>
      </c>
      <c r="BB371" t="s">
        <v>75</v>
      </c>
      <c r="BC371" t="s">
        <v>68</v>
      </c>
      <c r="BD371" t="s">
        <v>27</v>
      </c>
      <c r="BE371" t="s">
        <v>34</v>
      </c>
      <c r="BF371" t="s">
        <v>28</v>
      </c>
      <c r="BG371" t="s">
        <v>40</v>
      </c>
      <c r="BH371" t="s">
        <v>55</v>
      </c>
      <c r="BI371" t="s">
        <v>61</v>
      </c>
      <c r="BJ371" t="s">
        <v>62</v>
      </c>
      <c r="BK371" t="s">
        <v>59</v>
      </c>
      <c r="BL371" t="s">
        <v>66</v>
      </c>
      <c r="BM371" t="s">
        <v>69</v>
      </c>
      <c r="BN371" t="s">
        <v>56</v>
      </c>
      <c r="BO371" t="s">
        <v>57</v>
      </c>
      <c r="BP371" t="s">
        <v>54</v>
      </c>
      <c r="BQ371" t="s">
        <v>70</v>
      </c>
      <c r="BR371" t="s">
        <v>63</v>
      </c>
      <c r="BS371" t="s">
        <v>50</v>
      </c>
      <c r="BT371" t="s">
        <v>45</v>
      </c>
      <c r="BU371" t="s">
        <v>52</v>
      </c>
      <c r="BV371" t="s">
        <v>37</v>
      </c>
      <c r="BW371" t="s">
        <v>58</v>
      </c>
      <c r="BX371" t="s">
        <v>51</v>
      </c>
      <c r="BY371" t="s">
        <v>60</v>
      </c>
      <c r="BZ371" t="s">
        <v>64</v>
      </c>
      <c r="CA371" t="s">
        <v>67</v>
      </c>
      <c r="CB371" t="s">
        <v>65</v>
      </c>
      <c r="CC371" t="s">
        <v>87</v>
      </c>
      <c r="CD371" t="s">
        <v>53</v>
      </c>
    </row>
    <row r="372" spans="1:82" x14ac:dyDescent="0.25">
      <c r="A372" t="s">
        <v>195</v>
      </c>
      <c r="B372" t="s">
        <v>196</v>
      </c>
      <c r="C372" t="str">
        <f t="shared" si="50"/>
        <v>https://reversi.kkty.jp/!minimax4</v>
      </c>
      <c r="D372" t="s">
        <v>197</v>
      </c>
      <c r="F372" t="str">
        <f t="shared" si="51"/>
        <v>http://www.quickhack.net/flipout/demo/!</v>
      </c>
      <c r="G372">
        <v>20</v>
      </c>
      <c r="H372">
        <v>44</v>
      </c>
      <c r="I372" cm="1">
        <f t="array" aca="1" ref="I372" ca="1">MAX(ROW($C$1:INDIRECT("$C"&amp;(ROW()-1)))*($C372=$C$1:INDIRECT("$C"&amp;(ROW()-1))),ROW($F$1:INDIRECT("$F"&amp;(ROW()-1)))*($C372=$F$1:INDIRECT("$F"&amp;(ROW()-1))))</f>
        <v>318</v>
      </c>
      <c r="J372" cm="1">
        <f t="array" aca="1" ref="J372" ca="1">MAX(ROW($C$1:INDIRECT("$C"&amp;(ROW()-1)))*($F372=$C$1:INDIRECT("$C"&amp;(ROW()-1))),ROW($F$1:INDIRECT("$F"&amp;(ROW()-1)))*($F372=$F$1:INDIRECT("$F"&amp;(ROW()-1))))</f>
        <v>317</v>
      </c>
      <c r="K372" s="2" cm="1">
        <f t="array" aca="1" ref="K372" ca="1">IF($I372&gt;0,IF(INDEX($C:$C,$I372)=$C372,INDEX($S:$S,$I372),INDEX($T:$T,$I372)),1000)</f>
        <v>990.87816040262203</v>
      </c>
      <c r="L372" s="2" cm="1">
        <f t="array" aca="1" ref="L372" ca="1">IF($J372&gt;0,IF(INDEX($C:$C,$J372)=$F372,INDEX($S:$S,$J372),INDEX($T:$T,$J372)),1000)</f>
        <v>996.7808184637729</v>
      </c>
      <c r="M372">
        <f t="shared" ca="1" si="38"/>
        <v>300.05122281293336</v>
      </c>
      <c r="N372">
        <f t="shared" ca="1" si="39"/>
        <v>310.42168084183396</v>
      </c>
      <c r="O372">
        <f t="shared" ca="1" si="40"/>
        <v>0.49150620939372164</v>
      </c>
      <c r="P372">
        <f t="shared" ca="1" si="41"/>
        <v>0.50849379060627831</v>
      </c>
      <c r="Q372">
        <f t="shared" si="42"/>
        <v>0</v>
      </c>
      <c r="R372">
        <f t="shared" si="43"/>
        <v>1</v>
      </c>
      <c r="S372" s="2">
        <f t="shared" ca="1" si="44"/>
        <v>975.14996170202289</v>
      </c>
      <c r="T372" s="2">
        <f t="shared" ca="1" si="45"/>
        <v>1012.509017164372</v>
      </c>
    </row>
    <row r="373" spans="1:82" x14ac:dyDescent="0.25">
      <c r="A373" t="s">
        <v>195</v>
      </c>
      <c r="B373" t="s">
        <v>196</v>
      </c>
      <c r="C373" t="str">
        <f t="shared" si="50"/>
        <v>https://reversi.kkty.jp/!minimax4</v>
      </c>
      <c r="D373" t="s">
        <v>121</v>
      </c>
      <c r="F373" t="str">
        <f t="shared" si="51"/>
        <v>https://www.mah-jongg.ch/reversi/reversi.html!</v>
      </c>
      <c r="G373">
        <v>57</v>
      </c>
      <c r="H373">
        <v>5</v>
      </c>
      <c r="I373" cm="1">
        <f t="array" aca="1" ref="I373" ca="1">MAX(ROW($C$1:INDIRECT("$C"&amp;(ROW()-1)))*($C373=$C$1:INDIRECT("$C"&amp;(ROW()-1))),ROW($F$1:INDIRECT("$F"&amp;(ROW()-1)))*($C373=$F$1:INDIRECT("$F"&amp;(ROW()-1))))</f>
        <v>372</v>
      </c>
      <c r="J373" cm="1">
        <f t="array" aca="1" ref="J373" ca="1">MAX(ROW($C$1:INDIRECT("$C"&amp;(ROW()-1)))*($F373=$C$1:INDIRECT("$C"&amp;(ROW()-1))),ROW($F$1:INDIRECT("$F"&amp;(ROW()-1)))*($F373=$F$1:INDIRECT("$F"&amp;(ROW()-1))))</f>
        <v>305</v>
      </c>
      <c r="K373" s="2" cm="1">
        <f t="array" aca="1" ref="K373" ca="1">IF($I373&gt;0,IF(INDEX($C:$C,$I373)=$C373,INDEX($S:$S,$I373),INDEX($T:$T,$I373)),1000)</f>
        <v>975.14996170202289</v>
      </c>
      <c r="L373" s="2" cm="1">
        <f t="array" aca="1" ref="L373" ca="1">IF($J373&gt;0,IF(INDEX($C:$C,$J373)=$F373,INDEX($S:$S,$J373),INDEX($T:$T,$J373)),1000)</f>
        <v>969.12534097042612</v>
      </c>
      <c r="M373">
        <f t="shared" ca="1" si="38"/>
        <v>274.07845927626533</v>
      </c>
      <c r="N373">
        <f t="shared" ca="1" si="39"/>
        <v>264.73621321724659</v>
      </c>
      <c r="O373">
        <f t="shared" ca="1" si="40"/>
        <v>0.50866925729377876</v>
      </c>
      <c r="P373">
        <f t="shared" ca="1" si="41"/>
        <v>0.49133074270622129</v>
      </c>
      <c r="Q373">
        <f t="shared" si="42"/>
        <v>1</v>
      </c>
      <c r="R373">
        <f t="shared" si="43"/>
        <v>0</v>
      </c>
      <c r="S373" s="2">
        <f t="shared" ca="1" si="44"/>
        <v>990.87254546862198</v>
      </c>
      <c r="T373" s="2">
        <f t="shared" ca="1" si="45"/>
        <v>953.40275720382704</v>
      </c>
    </row>
    <row r="374" spans="1:82" x14ac:dyDescent="0.25">
      <c r="A374" t="s">
        <v>195</v>
      </c>
      <c r="B374" t="s">
        <v>196</v>
      </c>
      <c r="C374" t="str">
        <f t="shared" si="50"/>
        <v>https://reversi.kkty.jp/!minimax4</v>
      </c>
      <c r="D374" t="s">
        <v>113</v>
      </c>
      <c r="E374" t="s">
        <v>114</v>
      </c>
      <c r="F374" t="str">
        <f t="shared" si="51"/>
        <v>https://www.onlinespiele-sammlung.de/othello/othello-reversi-games/jean-christophe/!Expert</v>
      </c>
      <c r="G374">
        <v>24</v>
      </c>
      <c r="H374">
        <v>40</v>
      </c>
      <c r="I374" cm="1">
        <f t="array" aca="1" ref="I374" ca="1">MAX(ROW($C$1:INDIRECT("$C"&amp;(ROW()-1)))*($C374=$C$1:INDIRECT("$C"&amp;(ROW()-1))),ROW($F$1:INDIRECT("$F"&amp;(ROW()-1)))*($C374=$F$1:INDIRECT("$F"&amp;(ROW()-1))))</f>
        <v>373</v>
      </c>
      <c r="J374" cm="1">
        <f t="array" aca="1" ref="J374" ca="1">MAX(ROW($C$1:INDIRECT("$C"&amp;(ROW()-1)))*($F374=$C$1:INDIRECT("$C"&amp;(ROW()-1))),ROW($F$1:INDIRECT("$F"&amp;(ROW()-1)))*($F374=$F$1:INDIRECT("$F"&amp;(ROW()-1))))</f>
        <v>299</v>
      </c>
      <c r="K374" s="2" cm="1">
        <f t="array" aca="1" ref="K374" ca="1">IF($I374&gt;0,IF(INDEX($C:$C,$I374)=$C374,INDEX($S:$S,$I374),INDEX($T:$T,$I374)),1000)</f>
        <v>990.87254546862198</v>
      </c>
      <c r="L374" s="2" cm="1">
        <f t="array" aca="1" ref="L374" ca="1">IF($J374&gt;0,IF(INDEX($C:$C,$J374)=$F374,INDEX($S:$S,$J374),INDEX($T:$T,$J374)),1000)</f>
        <v>1020.6542461150785</v>
      </c>
      <c r="M374">
        <f t="shared" ca="1" si="38"/>
        <v>300.04152466653977</v>
      </c>
      <c r="N374">
        <f t="shared" ca="1" si="39"/>
        <v>356.1521867996878</v>
      </c>
      <c r="O374">
        <f t="shared" ca="1" si="40"/>
        <v>0.45724535213254947</v>
      </c>
      <c r="P374">
        <f t="shared" ca="1" si="41"/>
        <v>0.54275464786745053</v>
      </c>
      <c r="Q374">
        <f t="shared" si="42"/>
        <v>0</v>
      </c>
      <c r="R374">
        <f t="shared" si="43"/>
        <v>1</v>
      </c>
      <c r="S374" s="2">
        <f t="shared" ca="1" si="44"/>
        <v>976.2406942003804</v>
      </c>
      <c r="T374" s="2">
        <f t="shared" ca="1" si="45"/>
        <v>1035.2860973833201</v>
      </c>
    </row>
    <row r="375" spans="1:82" x14ac:dyDescent="0.25">
      <c r="A375" t="s">
        <v>128</v>
      </c>
      <c r="C375" t="str">
        <f t="shared" si="50"/>
        <v>http://www.interjeux.net/jeux/othello/index_fr.html!</v>
      </c>
      <c r="D375" t="s">
        <v>90</v>
      </c>
      <c r="E375" t="s">
        <v>91</v>
      </c>
      <c r="F375" t="str">
        <f t="shared" si="51"/>
        <v>https://cardgames.io/reversi/!Smart opponent</v>
      </c>
      <c r="G375">
        <v>0</v>
      </c>
      <c r="H375">
        <v>52</v>
      </c>
      <c r="I375" cm="1">
        <f t="array" aca="1" ref="I375" ca="1">MAX(ROW($C$1:INDIRECT("$C"&amp;(ROW()-1)))*($C375=$C$1:INDIRECT("$C"&amp;(ROW()-1))),ROW($F$1:INDIRECT("$F"&amp;(ROW()-1)))*($C375=$F$1:INDIRECT("$F"&amp;(ROW()-1))))</f>
        <v>308</v>
      </c>
      <c r="J375" cm="1">
        <f t="array" aca="1" ref="J375" ca="1">MAX(ROW($C$1:INDIRECT("$C"&amp;(ROW()-1)))*($F375=$C$1:INDIRECT("$C"&amp;(ROW()-1))),ROW($F$1:INDIRECT("$F"&amp;(ROW()-1)))*($F375=$F$1:INDIRECT("$F"&amp;(ROW()-1))))</f>
        <v>82</v>
      </c>
      <c r="K375" s="2" cm="1">
        <f t="array" aca="1" ref="K375" ca="1">IF($I375&gt;0,IF(INDEX($C:$C,$I375)=$C375,INDEX($S:$S,$I375),INDEX($T:$T,$I375)),1000)</f>
        <v>982.04003693156915</v>
      </c>
      <c r="L375" s="2" cm="1">
        <f t="array" aca="1" ref="L375" ca="1">IF($J375&gt;0,IF(INDEX($C:$C,$J375)=$F375,INDEX($S:$S,$J375),INDEX($T:$T,$J375)),1000)</f>
        <v>973.9528914494158</v>
      </c>
      <c r="M375">
        <f t="shared" ca="1" si="38"/>
        <v>285.1675420557462</v>
      </c>
      <c r="N375">
        <f t="shared" ca="1" si="39"/>
        <v>272.19630698076395</v>
      </c>
      <c r="O375">
        <f t="shared" ca="1" si="40"/>
        <v>0.51163623645254808</v>
      </c>
      <c r="P375">
        <f t="shared" ca="1" si="41"/>
        <v>0.48836376354745198</v>
      </c>
      <c r="Q375">
        <f t="shared" si="42"/>
        <v>0</v>
      </c>
      <c r="R375">
        <f t="shared" si="43"/>
        <v>1</v>
      </c>
      <c r="S375" s="2">
        <f t="shared" ca="1" si="44"/>
        <v>965.66767736508757</v>
      </c>
      <c r="T375" s="2">
        <f t="shared" ca="1" si="45"/>
        <v>990.32525101589738</v>
      </c>
    </row>
    <row r="376" spans="1:82" x14ac:dyDescent="0.25">
      <c r="A376" t="s">
        <v>128</v>
      </c>
      <c r="C376" t="str">
        <f t="shared" si="50"/>
        <v>http://www.interjeux.net/jeux/othello/index_fr.html!</v>
      </c>
      <c r="D376" t="s">
        <v>124</v>
      </c>
      <c r="E376">
        <v>3</v>
      </c>
      <c r="F376" t="str">
        <f t="shared" si="51"/>
        <v>https://www.lutanho.net/play/reversi.html!3</v>
      </c>
      <c r="G376">
        <v>14</v>
      </c>
      <c r="H376">
        <v>50</v>
      </c>
      <c r="I376" cm="1">
        <f t="array" aca="1" ref="I376" ca="1">MAX(ROW($C$1:INDIRECT("$C"&amp;(ROW()-1)))*($C376=$C$1:INDIRECT("$C"&amp;(ROW()-1))),ROW($F$1:INDIRECT("$F"&amp;(ROW()-1)))*($C376=$F$1:INDIRECT("$F"&amp;(ROW()-1))))</f>
        <v>375</v>
      </c>
      <c r="J376" cm="1">
        <f t="array" aca="1" ref="J376" ca="1">MAX(ROW($C$1:INDIRECT("$C"&amp;(ROW()-1)))*($F376=$C$1:INDIRECT("$C"&amp;(ROW()-1))),ROW($F$1:INDIRECT("$F"&amp;(ROW()-1)))*($F376=$F$1:INDIRECT("$F"&amp;(ROW()-1))))</f>
        <v>326</v>
      </c>
      <c r="K376" s="2" cm="1">
        <f t="array" aca="1" ref="K376" ca="1">IF($I376&gt;0,IF(INDEX($C:$C,$I376)=$C376,INDEX($S:$S,$I376),INDEX($T:$T,$I376)),1000)</f>
        <v>965.66767736508757</v>
      </c>
      <c r="L376" s="2" cm="1">
        <f t="array" aca="1" ref="L376" ca="1">IF($J376&gt;0,IF(INDEX($C:$C,$J376)=$F376,INDEX($S:$S,$J376),INDEX($T:$T,$J376)),1000)</f>
        <v>970.74398005942589</v>
      </c>
      <c r="M376">
        <f t="shared" ca="1" si="38"/>
        <v>259.51902051900879</v>
      </c>
      <c r="N376">
        <f t="shared" ca="1" si="39"/>
        <v>267.21445653467202</v>
      </c>
      <c r="O376">
        <f t="shared" ca="1" si="40"/>
        <v>0.49269513297435713</v>
      </c>
      <c r="P376">
        <f t="shared" ca="1" si="41"/>
        <v>0.5073048670256427</v>
      </c>
      <c r="Q376">
        <f t="shared" si="42"/>
        <v>0</v>
      </c>
      <c r="R376">
        <f t="shared" si="43"/>
        <v>1</v>
      </c>
      <c r="S376" s="2">
        <f t="shared" ca="1" si="44"/>
        <v>949.90143310990811</v>
      </c>
      <c r="T376" s="2">
        <f t="shared" ca="1" si="45"/>
        <v>986.51022431460535</v>
      </c>
    </row>
    <row r="377" spans="1:82" x14ac:dyDescent="0.25">
      <c r="A377" t="s">
        <v>128</v>
      </c>
      <c r="C377" t="str">
        <f t="shared" si="50"/>
        <v>http://www.interjeux.net/jeux/othello/index_fr.html!</v>
      </c>
      <c r="D377" t="s">
        <v>195</v>
      </c>
      <c r="E377" t="s">
        <v>196</v>
      </c>
      <c r="F377" t="str">
        <f t="shared" si="51"/>
        <v>https://reversi.kkty.jp/!minimax4</v>
      </c>
      <c r="G377">
        <v>19</v>
      </c>
      <c r="H377">
        <v>45</v>
      </c>
      <c r="I377" cm="1">
        <f t="array" aca="1" ref="I377" ca="1">MAX(ROW($C$1:INDIRECT("$C"&amp;(ROW()-1)))*($C377=$C$1:INDIRECT("$C"&amp;(ROW()-1))),ROW($F$1:INDIRECT("$F"&amp;(ROW()-1)))*($C377=$F$1:INDIRECT("$F"&amp;(ROW()-1))))</f>
        <v>376</v>
      </c>
      <c r="J377" cm="1">
        <f t="array" aca="1" ref="J377" ca="1">MAX(ROW($C$1:INDIRECT("$C"&amp;(ROW()-1)))*($F377=$C$1:INDIRECT("$C"&amp;(ROW()-1))),ROW($F$1:INDIRECT("$F"&amp;(ROW()-1)))*($F377=$F$1:INDIRECT("$F"&amp;(ROW()-1))))</f>
        <v>374</v>
      </c>
      <c r="K377" s="2" cm="1">
        <f t="array" aca="1" ref="K377" ca="1">IF($I377&gt;0,IF(INDEX($C:$C,$I377)=$C377,INDEX($S:$S,$I377),INDEX($T:$T,$I377)),1000)</f>
        <v>949.90143310990811</v>
      </c>
      <c r="L377" s="2" cm="1">
        <f t="array" aca="1" ref="L377" ca="1">IF($J377&gt;0,IF(INDEX($C:$C,$J377)=$F377,INDEX($S:$S,$J377),INDEX($T:$T,$J377)),1000)</f>
        <v>976.2406942003804</v>
      </c>
      <c r="M377">
        <f t="shared" ca="1" si="38"/>
        <v>237.0028577860426</v>
      </c>
      <c r="N377">
        <f t="shared" ca="1" si="39"/>
        <v>275.80474621151893</v>
      </c>
      <c r="O377">
        <f t="shared" ca="1" si="40"/>
        <v>0.46216720645033493</v>
      </c>
      <c r="P377">
        <f t="shared" ca="1" si="41"/>
        <v>0.53783279354966518</v>
      </c>
      <c r="Q377">
        <f t="shared" si="42"/>
        <v>0</v>
      </c>
      <c r="R377">
        <f t="shared" si="43"/>
        <v>1</v>
      </c>
      <c r="S377" s="2">
        <f t="shared" ca="1" si="44"/>
        <v>935.11208250349739</v>
      </c>
      <c r="T377" s="2">
        <f t="shared" ca="1" si="45"/>
        <v>991.03004480679112</v>
      </c>
    </row>
    <row r="378" spans="1:82" x14ac:dyDescent="0.25">
      <c r="A378" t="s">
        <v>128</v>
      </c>
      <c r="C378" t="str">
        <f t="shared" si="50"/>
        <v>http://www.interjeux.net/jeux/othello/index_fr.html!</v>
      </c>
      <c r="D378" t="s">
        <v>116</v>
      </c>
      <c r="E378" t="s">
        <v>117</v>
      </c>
      <c r="F378" t="str">
        <f t="shared" si="51"/>
        <v>https://kana.github.io/othello-js/!PM-1024/e</v>
      </c>
      <c r="G378">
        <v>20</v>
      </c>
      <c r="H378">
        <v>44</v>
      </c>
      <c r="I378" cm="1">
        <f t="array" aca="1" ref="I378" ca="1">MAX(ROW($C$1:INDIRECT("$C"&amp;(ROW()-1)))*($C378=$C$1:INDIRECT("$C"&amp;(ROW()-1))),ROW($F$1:INDIRECT("$F"&amp;(ROW()-1)))*($C378=$F$1:INDIRECT("$F"&amp;(ROW()-1))))</f>
        <v>377</v>
      </c>
      <c r="J378" cm="1">
        <f t="array" aca="1" ref="J378" ca="1">MAX(ROW($C$1:INDIRECT("$C"&amp;(ROW()-1)))*($F378=$C$1:INDIRECT("$C"&amp;(ROW()-1))),ROW($F$1:INDIRECT("$F"&amp;(ROW()-1)))*($F378=$F$1:INDIRECT("$F"&amp;(ROW()-1))))</f>
        <v>312</v>
      </c>
      <c r="K378" s="2" cm="1">
        <f t="array" aca="1" ref="K378" ca="1">IF($I378&gt;0,IF(INDEX($C:$C,$I378)=$C378,INDEX($S:$S,$I378),INDEX($T:$T,$I378)),1000)</f>
        <v>935.11208250349739</v>
      </c>
      <c r="L378" s="2" cm="1">
        <f t="array" aca="1" ref="L378" ca="1">IF($J378&gt;0,IF(INDEX($C:$C,$J378)=$F378,INDEX($S:$S,$J378),INDEX($T:$T,$J378)),1000)</f>
        <v>983.92176707420685</v>
      </c>
      <c r="M378">
        <f t="shared" ca="1" si="38"/>
        <v>217.66079257986343</v>
      </c>
      <c r="N378">
        <f t="shared" ca="1" si="39"/>
        <v>288.27329865970245</v>
      </c>
      <c r="O378">
        <f t="shared" ca="1" si="40"/>
        <v>0.43021570664784164</v>
      </c>
      <c r="P378">
        <f t="shared" ca="1" si="41"/>
        <v>0.5697842933521583</v>
      </c>
      <c r="Q378">
        <f t="shared" si="42"/>
        <v>0</v>
      </c>
      <c r="R378">
        <f t="shared" si="43"/>
        <v>1</v>
      </c>
      <c r="S378" s="2">
        <f t="shared" ca="1" si="44"/>
        <v>921.34517989076642</v>
      </c>
      <c r="T378" s="2">
        <f t="shared" ca="1" si="45"/>
        <v>997.68866968693783</v>
      </c>
    </row>
    <row r="379" spans="1:82" x14ac:dyDescent="0.25">
      <c r="A379" t="s">
        <v>128</v>
      </c>
      <c r="C379" t="str">
        <f t="shared" si="50"/>
        <v>http://www.interjeux.net/jeux/othello/index_fr.html!</v>
      </c>
      <c r="D379" t="s">
        <v>197</v>
      </c>
      <c r="F379" t="str">
        <f t="shared" si="51"/>
        <v>http://www.quickhack.net/flipout/demo/!</v>
      </c>
      <c r="G379">
        <v>13</v>
      </c>
      <c r="H379">
        <v>51</v>
      </c>
      <c r="I379" cm="1">
        <f t="array" aca="1" ref="I379" ca="1">MAX(ROW($C$1:INDIRECT("$C"&amp;(ROW()-1)))*($C379=$C$1:INDIRECT("$C"&amp;(ROW()-1))),ROW($F$1:INDIRECT("$F"&amp;(ROW()-1)))*($C379=$F$1:INDIRECT("$F"&amp;(ROW()-1))))</f>
        <v>378</v>
      </c>
      <c r="J379" cm="1">
        <f t="array" aca="1" ref="J379" ca="1">MAX(ROW($C$1:INDIRECT("$C"&amp;(ROW()-1)))*($F379=$C$1:INDIRECT("$C"&amp;(ROW()-1))),ROW($F$1:INDIRECT("$F"&amp;(ROW()-1)))*($F379=$F$1:INDIRECT("$F"&amp;(ROW()-1))))</f>
        <v>372</v>
      </c>
      <c r="K379" s="2" cm="1">
        <f t="array" aca="1" ref="K379" ca="1">IF($I379&gt;0,IF(INDEX($C:$C,$I379)=$C379,INDEX($S:$S,$I379),INDEX($T:$T,$I379)),1000)</f>
        <v>921.34517989076642</v>
      </c>
      <c r="L379" s="2" cm="1">
        <f t="array" aca="1" ref="L379" ca="1">IF($J379&gt;0,IF(INDEX($C:$C,$J379)=$F379,INDEX($S:$S,$J379),INDEX($T:$T,$J379)),1000)</f>
        <v>1012.509017164372</v>
      </c>
      <c r="M379">
        <f t="shared" ca="1" si="38"/>
        <v>201.07725587425728</v>
      </c>
      <c r="N379">
        <f t="shared" ca="1" si="39"/>
        <v>339.83847242206195</v>
      </c>
      <c r="O379">
        <f t="shared" ca="1" si="40"/>
        <v>0.37173490315686492</v>
      </c>
      <c r="P379">
        <f t="shared" ca="1" si="41"/>
        <v>0.62826509684313514</v>
      </c>
      <c r="Q379">
        <f t="shared" si="42"/>
        <v>0</v>
      </c>
      <c r="R379">
        <f t="shared" si="43"/>
        <v>1</v>
      </c>
      <c r="S379" s="2">
        <f t="shared" ca="1" si="44"/>
        <v>909.44966298974668</v>
      </c>
      <c r="T379" s="2">
        <f t="shared" ca="1" si="45"/>
        <v>1024.4045340653918</v>
      </c>
    </row>
    <row r="380" spans="1:82" x14ac:dyDescent="0.25">
      <c r="A380" t="s">
        <v>128</v>
      </c>
      <c r="C380" t="str">
        <f t="shared" si="50"/>
        <v>http://www.interjeux.net/jeux/othello/index_fr.html!</v>
      </c>
      <c r="D380" t="s">
        <v>113</v>
      </c>
      <c r="E380" t="s">
        <v>114</v>
      </c>
      <c r="F380" t="str">
        <f t="shared" si="51"/>
        <v>https://www.onlinespiele-sammlung.de/othello/othello-reversi-games/jean-christophe/!Expert</v>
      </c>
      <c r="G380">
        <v>21</v>
      </c>
      <c r="H380">
        <v>43</v>
      </c>
      <c r="I380" cm="1">
        <f t="array" aca="1" ref="I380" ca="1">MAX(ROW($C$1:INDIRECT("$C"&amp;(ROW()-1)))*($C380=$C$1:INDIRECT("$C"&amp;(ROW()-1))),ROW($F$1:INDIRECT("$F"&amp;(ROW()-1)))*($C380=$F$1:INDIRECT("$F"&amp;(ROW()-1))))</f>
        <v>379</v>
      </c>
      <c r="J380" cm="1">
        <f t="array" aca="1" ref="J380" ca="1">MAX(ROW($C$1:INDIRECT("$C"&amp;(ROW()-1)))*($F380=$C$1:INDIRECT("$C"&amp;(ROW()-1))),ROW($F$1:INDIRECT("$F"&amp;(ROW()-1)))*($F380=$F$1:INDIRECT("$F"&amp;(ROW()-1))))</f>
        <v>374</v>
      </c>
      <c r="K380" s="2" cm="1">
        <f t="array" aca="1" ref="K380" ca="1">IF($I380&gt;0,IF(INDEX($C:$C,$I380)=$C380,INDEX($S:$S,$I380),INDEX($T:$T,$I380)),1000)</f>
        <v>909.44966298974668</v>
      </c>
      <c r="L380" s="2" cm="1">
        <f t="array" aca="1" ref="L380" ca="1">IF($J380&gt;0,IF(INDEX($C:$C,$J380)=$F380,INDEX($S:$S,$J380),INDEX($T:$T,$J380)),1000)</f>
        <v>1035.2860973833201</v>
      </c>
      <c r="M380">
        <f t="shared" ca="1" si="38"/>
        <v>187.76911419090001</v>
      </c>
      <c r="N380">
        <f t="shared" ca="1" si="39"/>
        <v>387.4496237231084</v>
      </c>
      <c r="O380">
        <f t="shared" ca="1" si="40"/>
        <v>0.32643080243149225</v>
      </c>
      <c r="P380">
        <f t="shared" ca="1" si="41"/>
        <v>0.67356919756850775</v>
      </c>
      <c r="Q380">
        <f t="shared" si="42"/>
        <v>0</v>
      </c>
      <c r="R380">
        <f t="shared" si="43"/>
        <v>1</v>
      </c>
      <c r="S380" s="2">
        <f t="shared" ca="1" si="44"/>
        <v>899.00387731193894</v>
      </c>
      <c r="T380" s="2">
        <f t="shared" ca="1" si="45"/>
        <v>1045.731883061128</v>
      </c>
    </row>
    <row r="381" spans="1:82" x14ac:dyDescent="0.25">
      <c r="A381" t="s">
        <v>116</v>
      </c>
      <c r="B381" t="s">
        <v>117</v>
      </c>
      <c r="C381" t="str">
        <f t="shared" si="50"/>
        <v>https://kana.github.io/othello-js/!PM-1024/e</v>
      </c>
      <c r="D381" t="s">
        <v>195</v>
      </c>
      <c r="E381" t="s">
        <v>196</v>
      </c>
      <c r="F381" t="str">
        <f>$D381&amp;"!"&amp;$E381</f>
        <v>https://reversi.kkty.jp/!minimax4</v>
      </c>
      <c r="G381">
        <v>26</v>
      </c>
      <c r="H381">
        <v>38</v>
      </c>
      <c r="I381" cm="1">
        <f t="array" aca="1" ref="I381" ca="1">MAX(ROW($C$1:INDIRECT("$C"&amp;(ROW()-1)))*($C381=$C$1:INDIRECT("$C"&amp;(ROW()-1))),ROW($F$1:INDIRECT("$F"&amp;(ROW()-1)))*($C381=$F$1:INDIRECT("$F"&amp;(ROW()-1))))</f>
        <v>378</v>
      </c>
      <c r="J381" cm="1">
        <f t="array" aca="1" ref="J381" ca="1">MAX(ROW($C$1:INDIRECT("$C"&amp;(ROW()-1)))*($F381=$C$1:INDIRECT("$C"&amp;(ROW()-1))),ROW($F$1:INDIRECT("$F"&amp;(ROW()-1)))*($F381=$F$1:INDIRECT("$F"&amp;(ROW()-1))))</f>
        <v>377</v>
      </c>
      <c r="K381" s="2" cm="1">
        <f t="array" aca="1" ref="K381" ca="1">IF($I381&gt;0,IF(INDEX($C:$C,$I381)=$C381,INDEX($S:$S,$I381),INDEX($T:$T,$I381)),1000)</f>
        <v>997.68866968693783</v>
      </c>
      <c r="L381" s="2" cm="1">
        <f t="array" aca="1" ref="L381" ca="1">IF($J381&gt;0,IF(INDEX($C:$C,$J381)=$F381,INDEX($S:$S,$J381),INDEX($T:$T,$J381)),1000)</f>
        <v>991.03004480679112</v>
      </c>
      <c r="M381">
        <f t="shared" ca="1" si="38"/>
        <v>312.04819457612035</v>
      </c>
      <c r="N381">
        <f t="shared" ca="1" si="39"/>
        <v>300.31367738909694</v>
      </c>
      <c r="O381">
        <f t="shared" ca="1" si="40"/>
        <v>0.5095813584452642</v>
      </c>
      <c r="P381">
        <f t="shared" ca="1" si="41"/>
        <v>0.49041864155473586</v>
      </c>
      <c r="Q381">
        <f t="shared" si="42"/>
        <v>0</v>
      </c>
      <c r="R381">
        <f t="shared" si="43"/>
        <v>1</v>
      </c>
      <c r="S381" s="2">
        <f t="shared" ca="1" si="44"/>
        <v>981.3820662166894</v>
      </c>
      <c r="T381" s="2">
        <f t="shared" ca="1" si="45"/>
        <v>1007.3366482770396</v>
      </c>
    </row>
    <row r="382" spans="1:82" x14ac:dyDescent="0.25">
      <c r="A382" t="s">
        <v>116</v>
      </c>
      <c r="B382" t="s">
        <v>117</v>
      </c>
      <c r="C382" t="str">
        <f t="shared" si="50"/>
        <v>https://kana.github.io/othello-js/!PM-1024/e</v>
      </c>
      <c r="D382" t="s">
        <v>197</v>
      </c>
      <c r="F382" t="str">
        <f>$D382&amp;"!"&amp;$E382</f>
        <v>http://www.quickhack.net/flipout/demo/!</v>
      </c>
      <c r="G382">
        <v>15</v>
      </c>
      <c r="H382">
        <v>49</v>
      </c>
      <c r="I382" cm="1">
        <f t="array" aca="1" ref="I382" ca="1">MAX(ROW($C$1:INDIRECT("$C"&amp;(ROW()-1)))*($C382=$C$1:INDIRECT("$C"&amp;(ROW()-1))),ROW($F$1:INDIRECT("$F"&amp;(ROW()-1)))*($C382=$F$1:INDIRECT("$F"&amp;(ROW()-1))))</f>
        <v>381</v>
      </c>
      <c r="J382" cm="1">
        <f t="array" aca="1" ref="J382" ca="1">MAX(ROW($C$1:INDIRECT("$C"&amp;(ROW()-1)))*($F382=$C$1:INDIRECT("$C"&amp;(ROW()-1))),ROW($F$1:INDIRECT("$F"&amp;(ROW()-1)))*($F382=$F$1:INDIRECT("$F"&amp;(ROW()-1))))</f>
        <v>379</v>
      </c>
      <c r="K382" s="2" cm="1">
        <f t="array" aca="1" ref="K382" ca="1">IF($I382&gt;0,IF(INDEX($C:$C,$I382)=$C382,INDEX($S:$S,$I382),INDEX($T:$T,$I382)),1000)</f>
        <v>981.3820662166894</v>
      </c>
      <c r="L382" s="2" cm="1">
        <f t="array" aca="1" ref="L382" ca="1">IF($J382&gt;0,IF(INDEX($C:$C,$J382)=$F382,INDEX($S:$S,$J382),INDEX($T:$T,$J382)),1000)</f>
        <v>1024.4045340653918</v>
      </c>
      <c r="M382">
        <f t="shared" ca="1" si="38"/>
        <v>284.08948896192447</v>
      </c>
      <c r="N382">
        <f t="shared" ca="1" si="39"/>
        <v>363.92453449854662</v>
      </c>
      <c r="O382">
        <f t="shared" ca="1" si="40"/>
        <v>0.43840021770648296</v>
      </c>
      <c r="P382">
        <f t="shared" ca="1" si="41"/>
        <v>0.56159978229351704</v>
      </c>
      <c r="Q382">
        <f t="shared" si="42"/>
        <v>0</v>
      </c>
      <c r="R382">
        <f t="shared" si="43"/>
        <v>1</v>
      </c>
      <c r="S382" s="2">
        <f t="shared" ca="1" si="44"/>
        <v>967.35325925008192</v>
      </c>
      <c r="T382" s="2">
        <f t="shared" ca="1" si="45"/>
        <v>1038.4333410319991</v>
      </c>
    </row>
    <row r="383" spans="1:82" x14ac:dyDescent="0.25">
      <c r="A383" t="s">
        <v>195</v>
      </c>
      <c r="B383" t="s">
        <v>196</v>
      </c>
      <c r="C383" t="str">
        <f t="shared" si="50"/>
        <v>https://reversi.kkty.jp/!minimax4</v>
      </c>
      <c r="D383" t="s">
        <v>90</v>
      </c>
      <c r="E383" t="s">
        <v>91</v>
      </c>
      <c r="F383" t="str">
        <f t="shared" si="51"/>
        <v>https://cardgames.io/reversi/!Smart opponent</v>
      </c>
      <c r="G383">
        <v>43</v>
      </c>
      <c r="H383">
        <v>21</v>
      </c>
      <c r="I383" cm="1">
        <f t="array" aca="1" ref="I383" ca="1">MAX(ROW($C$1:INDIRECT("$C"&amp;(ROW()-1)))*($C383=$C$1:INDIRECT("$C"&amp;(ROW()-1))),ROW($F$1:INDIRECT("$F"&amp;(ROW()-1)))*($C383=$F$1:INDIRECT("$F"&amp;(ROW()-1))))</f>
        <v>381</v>
      </c>
      <c r="J383" cm="1">
        <f t="array" aca="1" ref="J383" ca="1">MAX(ROW($C$1:INDIRECT("$C"&amp;(ROW()-1)))*($F383=$C$1:INDIRECT("$C"&amp;(ROW()-1))),ROW($F$1:INDIRECT("$F"&amp;(ROW()-1)))*($F383=$F$1:INDIRECT("$F"&amp;(ROW()-1))))</f>
        <v>375</v>
      </c>
      <c r="K383" s="2" cm="1">
        <f t="array" aca="1" ref="K383" ca="1">IF($I383&gt;0,IF(INDEX($C:$C,$I383)=$C383,INDEX($S:$S,$I383),INDEX($T:$T,$I383)),1000)</f>
        <v>1007.3366482770396</v>
      </c>
      <c r="L383" s="2" cm="1">
        <f t="array" aca="1" ref="L383" ca="1">IF($J383&gt;0,IF(INDEX($C:$C,$J383)=$F383,INDEX($S:$S,$J383),INDEX($T:$T,$J383)),1000)</f>
        <v>990.32525101589738</v>
      </c>
      <c r="M383">
        <f t="shared" ca="1" si="38"/>
        <v>329.86908870937856</v>
      </c>
      <c r="N383">
        <f t="shared" ca="1" si="39"/>
        <v>299.09773727999357</v>
      </c>
      <c r="O383">
        <f t="shared" ca="1" si="40"/>
        <v>0.52446182386565554</v>
      </c>
      <c r="P383">
        <f t="shared" ca="1" si="41"/>
        <v>0.47553817613434435</v>
      </c>
      <c r="Q383">
        <f t="shared" si="42"/>
        <v>1</v>
      </c>
      <c r="R383">
        <f t="shared" si="43"/>
        <v>0</v>
      </c>
      <c r="S383" s="2">
        <f t="shared" ca="1" si="44"/>
        <v>1022.5538699133385</v>
      </c>
      <c r="T383" s="2">
        <f t="shared" ca="1" si="45"/>
        <v>975.10802937959841</v>
      </c>
    </row>
    <row r="384" spans="1:82" x14ac:dyDescent="0.25">
      <c r="A384" t="s">
        <v>195</v>
      </c>
      <c r="B384" t="s">
        <v>196</v>
      </c>
      <c r="C384" t="str">
        <f t="shared" si="50"/>
        <v>https://reversi.kkty.jp/!minimax4</v>
      </c>
      <c r="D384" t="s">
        <v>124</v>
      </c>
      <c r="E384">
        <v>3</v>
      </c>
      <c r="F384" t="str">
        <f t="shared" si="51"/>
        <v>https://www.lutanho.net/play/reversi.html!3</v>
      </c>
      <c r="G384">
        <v>18</v>
      </c>
      <c r="H384">
        <v>46</v>
      </c>
      <c r="I384" cm="1">
        <f t="array" aca="1" ref="I384" ca="1">MAX(ROW($C$1:INDIRECT("$C"&amp;(ROW()-1)))*($C384=$C$1:INDIRECT("$C"&amp;(ROW()-1))),ROW($F$1:INDIRECT("$F"&amp;(ROW()-1)))*($C384=$F$1:INDIRECT("$F"&amp;(ROW()-1))))</f>
        <v>383</v>
      </c>
      <c r="J384" cm="1">
        <f t="array" aca="1" ref="J384" ca="1">MAX(ROW($C$1:INDIRECT("$C"&amp;(ROW()-1)))*($F384=$C$1:INDIRECT("$C"&amp;(ROW()-1))),ROW($F$1:INDIRECT("$F"&amp;(ROW()-1)))*($F384=$F$1:INDIRECT("$F"&amp;(ROW()-1))))</f>
        <v>376</v>
      </c>
      <c r="K384" s="2" cm="1">
        <f t="array" aca="1" ref="K384" ca="1">IF($I384&gt;0,IF(INDEX($C:$C,$I384)=$C384,INDEX($S:$S,$I384),INDEX($T:$T,$I384)),1000)</f>
        <v>1022.5538699133385</v>
      </c>
      <c r="L384" s="2" cm="1">
        <f t="array" aca="1" ref="L384" ca="1">IF($J384&gt;0,IF(INDEX($C:$C,$J384)=$F384,INDEX($S:$S,$J384),INDEX($T:$T,$J384)),1000)</f>
        <v>986.51022431460535</v>
      </c>
      <c r="M384">
        <f t="shared" ca="1" si="38"/>
        <v>360.06812300385207</v>
      </c>
      <c r="N384">
        <f t="shared" ca="1" si="39"/>
        <v>292.60083475871608</v>
      </c>
      <c r="O384">
        <f t="shared" ca="1" si="40"/>
        <v>0.55168568800669049</v>
      </c>
      <c r="P384">
        <f t="shared" ca="1" si="41"/>
        <v>0.4483143119933094</v>
      </c>
      <c r="Q384">
        <f t="shared" si="42"/>
        <v>0</v>
      </c>
      <c r="R384">
        <f t="shared" si="43"/>
        <v>1</v>
      </c>
      <c r="S384" s="2">
        <f t="shared" ca="1" si="44"/>
        <v>1004.8999278971245</v>
      </c>
      <c r="T384" s="2">
        <f t="shared" ca="1" si="45"/>
        <v>1004.1641663308194</v>
      </c>
    </row>
    <row r="385" spans="1:81" x14ac:dyDescent="0.25">
      <c r="A385" t="s">
        <v>195</v>
      </c>
      <c r="B385" t="s">
        <v>196</v>
      </c>
      <c r="C385" t="str">
        <f t="shared" si="50"/>
        <v>https://reversi.kkty.jp/!minimax4</v>
      </c>
      <c r="D385" t="s">
        <v>90</v>
      </c>
      <c r="E385" t="s">
        <v>91</v>
      </c>
      <c r="F385" t="str">
        <f t="shared" si="51"/>
        <v>https://cardgames.io/reversi/!Smart opponent</v>
      </c>
      <c r="G385">
        <v>53</v>
      </c>
      <c r="H385">
        <v>11</v>
      </c>
      <c r="I385" cm="1">
        <f t="array" aca="1" ref="I385" ca="1">MAX(ROW($C$1:INDIRECT("$C"&amp;(ROW()-1)))*($C385=$C$1:INDIRECT("$C"&amp;(ROW()-1))),ROW($F$1:INDIRECT("$F"&amp;(ROW()-1)))*($C385=$F$1:INDIRECT("$F"&amp;(ROW()-1))))</f>
        <v>384</v>
      </c>
      <c r="J385" cm="1">
        <f t="array" aca="1" ref="J385" ca="1">MAX(ROW($C$1:INDIRECT("$C"&amp;(ROW()-1)))*($F385=$C$1:INDIRECT("$C"&amp;(ROW()-1))),ROW($F$1:INDIRECT("$F"&amp;(ROW()-1)))*($F385=$F$1:INDIRECT("$F"&amp;(ROW()-1))))</f>
        <v>383</v>
      </c>
      <c r="K385" s="2" cm="1">
        <f t="array" aca="1" ref="K385" ca="1">IF($I385&gt;0,IF(INDEX($C:$C,$I385)=$C385,INDEX($S:$S,$I385),INDEX($T:$T,$I385)),1000)</f>
        <v>1004.8999278971245</v>
      </c>
      <c r="L385" s="2" cm="1">
        <f t="array" aca="1" ref="L385" ca="1">IF($J385&gt;0,IF(INDEX($C:$C,$J385)=$F385,INDEX($S:$S,$J385),INDEX($T:$T,$J385)),1000)</f>
        <v>975.10802937959841</v>
      </c>
      <c r="M385">
        <f t="shared" ca="1" si="38"/>
        <v>325.27435154126556</v>
      </c>
      <c r="N385">
        <f t="shared" ca="1" si="39"/>
        <v>274.01230969433294</v>
      </c>
      <c r="O385">
        <f t="shared" ca="1" si="40"/>
        <v>0.54276921643912568</v>
      </c>
      <c r="P385">
        <f t="shared" ca="1" si="41"/>
        <v>0.45723078356087427</v>
      </c>
      <c r="Q385">
        <f t="shared" si="42"/>
        <v>1</v>
      </c>
      <c r="R385">
        <f t="shared" si="43"/>
        <v>0</v>
      </c>
      <c r="S385" s="2">
        <f t="shared" ca="1" si="44"/>
        <v>1019.5313129710725</v>
      </c>
      <c r="T385" s="2">
        <f t="shared" ca="1" si="45"/>
        <v>960.47664430565044</v>
      </c>
    </row>
    <row r="386" spans="1:81" x14ac:dyDescent="0.25">
      <c r="A386" t="s">
        <v>195</v>
      </c>
      <c r="B386" t="s">
        <v>196</v>
      </c>
      <c r="C386" t="str">
        <f t="shared" si="50"/>
        <v>https://reversi.kkty.jp/!minimax4</v>
      </c>
      <c r="D386" t="s">
        <v>124</v>
      </c>
      <c r="E386">
        <v>3</v>
      </c>
      <c r="F386" t="str">
        <f t="shared" si="51"/>
        <v>https://www.lutanho.net/play/reversi.html!3</v>
      </c>
      <c r="G386">
        <v>18</v>
      </c>
      <c r="H386">
        <v>46</v>
      </c>
      <c r="I386" cm="1">
        <f t="array" aca="1" ref="I386" ca="1">MAX(ROW($C$1:INDIRECT("$C"&amp;(ROW()-1)))*($C386=$C$1:INDIRECT("$C"&amp;(ROW()-1))),ROW($F$1:INDIRECT("$F"&amp;(ROW()-1)))*($C386=$F$1:INDIRECT("$F"&amp;(ROW()-1))))</f>
        <v>385</v>
      </c>
      <c r="J386" cm="1">
        <f t="array" aca="1" ref="J386" ca="1">MAX(ROW($C$1:INDIRECT("$C"&amp;(ROW()-1)))*($F386=$C$1:INDIRECT("$C"&amp;(ROW()-1))),ROW($F$1:INDIRECT("$F"&amp;(ROW()-1)))*($F386=$F$1:INDIRECT("$F"&amp;(ROW()-1))))</f>
        <v>384</v>
      </c>
      <c r="K386" s="2" cm="1">
        <f t="array" aca="1" ref="K386" ca="1">IF($I386&gt;0,IF(INDEX($C:$C,$I386)=$C386,INDEX($S:$S,$I386),INDEX($T:$T,$I386)),1000)</f>
        <v>1019.5313129710725</v>
      </c>
      <c r="L386" s="2" cm="1">
        <f t="array" aca="1" ref="L386" ca="1">IF($J386&gt;0,IF(INDEX($C:$C,$J386)=$F386,INDEX($S:$S,$J386),INDEX($T:$T,$J386)),1000)</f>
        <v>1004.1641663308194</v>
      </c>
      <c r="M386">
        <f t="shared" ca="1" si="38"/>
        <v>353.85740021242333</v>
      </c>
      <c r="N386">
        <f t="shared" ca="1" si="39"/>
        <v>323.89960309417506</v>
      </c>
      <c r="O386">
        <f t="shared" ca="1" si="40"/>
        <v>0.52210069167274709</v>
      </c>
      <c r="P386">
        <f t="shared" ca="1" si="41"/>
        <v>0.47789930832725297</v>
      </c>
      <c r="Q386">
        <f t="shared" si="42"/>
        <v>0</v>
      </c>
      <c r="R386">
        <f t="shared" si="43"/>
        <v>1</v>
      </c>
      <c r="S386" s="2">
        <f t="shared" ca="1" si="44"/>
        <v>1002.8240908375445</v>
      </c>
      <c r="T386" s="2">
        <f t="shared" ca="1" si="45"/>
        <v>1020.8713884643473</v>
      </c>
    </row>
    <row r="387" spans="1:81" x14ac:dyDescent="0.25">
      <c r="A387" t="s">
        <v>124</v>
      </c>
      <c r="B387">
        <v>3</v>
      </c>
      <c r="C387" t="str">
        <f t="shared" ref="C387:C450" si="52">$A387&amp;"!"&amp;$B387</f>
        <v>https://www.lutanho.net/play/reversi.html!3</v>
      </c>
      <c r="D387" t="s">
        <v>116</v>
      </c>
      <c r="E387" t="s">
        <v>131</v>
      </c>
      <c r="F387" t="str">
        <f t="shared" ref="F387:F450" si="53">$D387&amp;"!"&amp;$E387</f>
        <v>https://kana.github.io/othello-js/!M-4096</v>
      </c>
      <c r="G387">
        <v>24</v>
      </c>
      <c r="H387">
        <v>40</v>
      </c>
      <c r="I387" cm="1">
        <f t="array" aca="1" ref="I387" ca="1">MAX(ROW($C$1:INDIRECT("$C"&amp;(ROW()-1)))*($C387=$C$1:INDIRECT("$C"&amp;(ROW()-1))),ROW($F$1:INDIRECT("$F"&amp;(ROW()-1)))*($C387=$F$1:INDIRECT("$F"&amp;(ROW()-1))))</f>
        <v>386</v>
      </c>
      <c r="J387" cm="1">
        <f t="array" aca="1" ref="J387" ca="1">MAX(ROW($C$1:INDIRECT("$C"&amp;(ROW()-1)))*($F387=$C$1:INDIRECT("$C"&amp;(ROW()-1))),ROW($F$1:INDIRECT("$F"&amp;(ROW()-1)))*($F387=$F$1:INDIRECT("$F"&amp;(ROW()-1))))</f>
        <v>366</v>
      </c>
      <c r="K387" s="2" cm="1">
        <f t="array" aca="1" ref="K387" ca="1">IF($I387&gt;0,IF(INDEX($C:$C,$I387)=$C387,INDEX($S:$S,$I387),INDEX($T:$T,$I387)),1000)</f>
        <v>1020.8713884643473</v>
      </c>
      <c r="L387" s="2" cm="1">
        <f t="array" aca="1" ref="L387" ca="1">IF($J387&gt;0,IF(INDEX($C:$C,$J387)=$F387,INDEX($S:$S,$J387),INDEX($T:$T,$J387)),1000)</f>
        <v>995.58186593740129</v>
      </c>
      <c r="M387">
        <f t="shared" ca="1" si="38"/>
        <v>356.5976453516958</v>
      </c>
      <c r="N387">
        <f t="shared" ca="1" si="39"/>
        <v>308.28661190523286</v>
      </c>
      <c r="O387">
        <f t="shared" ca="1" si="40"/>
        <v>0.53633040857801084</v>
      </c>
      <c r="P387">
        <f t="shared" ca="1" si="41"/>
        <v>0.46366959142198916</v>
      </c>
      <c r="Q387">
        <f t="shared" si="42"/>
        <v>0</v>
      </c>
      <c r="R387">
        <f t="shared" si="43"/>
        <v>1</v>
      </c>
      <c r="S387" s="2">
        <f t="shared" ca="1" si="44"/>
        <v>1003.708815389851</v>
      </c>
      <c r="T387" s="2">
        <f t="shared" ca="1" si="45"/>
        <v>1012.7444390118976</v>
      </c>
    </row>
    <row r="388" spans="1:81" x14ac:dyDescent="0.25">
      <c r="A388" t="s">
        <v>124</v>
      </c>
      <c r="B388">
        <v>3</v>
      </c>
      <c r="C388" t="str">
        <f t="shared" si="52"/>
        <v>https://www.lutanho.net/play/reversi.html!3</v>
      </c>
      <c r="D388" t="s">
        <v>195</v>
      </c>
      <c r="E388" t="s">
        <v>196</v>
      </c>
      <c r="F388" t="str">
        <f t="shared" si="53"/>
        <v>https://reversi.kkty.jp/!minimax4</v>
      </c>
      <c r="G388">
        <v>32</v>
      </c>
      <c r="H388">
        <v>32</v>
      </c>
      <c r="I388" cm="1">
        <f t="array" aca="1" ref="I388" ca="1">MAX(ROW($C$1:INDIRECT("$C"&amp;(ROW()-1)))*($C388=$C$1:INDIRECT("$C"&amp;(ROW()-1))),ROW($F$1:INDIRECT("$F"&amp;(ROW()-1)))*($C388=$F$1:INDIRECT("$F"&amp;(ROW()-1))))</f>
        <v>387</v>
      </c>
      <c r="J388" cm="1">
        <f t="array" aca="1" ref="J388" ca="1">MAX(ROW($C$1:INDIRECT("$C"&amp;(ROW()-1)))*($F388=$C$1:INDIRECT("$C"&amp;(ROW()-1))),ROW($F$1:INDIRECT("$F"&amp;(ROW()-1)))*($F388=$F$1:INDIRECT("$F"&amp;(ROW()-1))))</f>
        <v>386</v>
      </c>
      <c r="K388" s="2" cm="1">
        <f t="array" aca="1" ref="K388" ca="1">IF($I388&gt;0,IF(INDEX($C:$C,$I388)=$C388,INDEX($S:$S,$I388),INDEX($T:$T,$I388)),1000)</f>
        <v>1003.708815389851</v>
      </c>
      <c r="L388" s="2" cm="1">
        <f t="array" aca="1" ref="L388" ca="1">IF($J388&gt;0,IF(INDEX($C:$C,$J388)=$F388,INDEX($S:$S,$J388),INDEX($T:$T,$J388)),1000)</f>
        <v>1002.8240908375445</v>
      </c>
      <c r="M388">
        <f t="shared" ca="1" si="38"/>
        <v>323.05170572603987</v>
      </c>
      <c r="N388">
        <f t="shared" ca="1" si="39"/>
        <v>321.41062335872044</v>
      </c>
      <c r="O388">
        <f t="shared" ca="1" si="40"/>
        <v>0.50127321822646331</v>
      </c>
      <c r="P388">
        <f t="shared" ca="1" si="41"/>
        <v>0.49872678177353669</v>
      </c>
      <c r="Q388">
        <f t="shared" si="42"/>
        <v>0.5</v>
      </c>
      <c r="R388">
        <f t="shared" si="43"/>
        <v>0.5</v>
      </c>
      <c r="S388" s="2">
        <f t="shared" ca="1" si="44"/>
        <v>1003.6680724066042</v>
      </c>
      <c r="T388" s="2">
        <f t="shared" ca="1" si="45"/>
        <v>1002.8648338207913</v>
      </c>
    </row>
    <row r="389" spans="1:81" x14ac:dyDescent="0.25">
      <c r="A389" t="s">
        <v>124</v>
      </c>
      <c r="B389">
        <v>3</v>
      </c>
      <c r="C389" t="str">
        <f t="shared" si="52"/>
        <v>https://www.lutanho.net/play/reversi.html!3</v>
      </c>
      <c r="D389" t="s">
        <v>197</v>
      </c>
      <c r="F389" t="str">
        <f t="shared" si="53"/>
        <v>http://www.quickhack.net/flipout/demo/!</v>
      </c>
      <c r="G389">
        <v>4</v>
      </c>
      <c r="H389">
        <v>58</v>
      </c>
      <c r="I389" cm="1">
        <f t="array" aca="1" ref="I389" ca="1">MAX(ROW($C$1:INDIRECT("$C"&amp;(ROW()-1)))*($C389=$C$1:INDIRECT("$C"&amp;(ROW()-1))),ROW($F$1:INDIRECT("$F"&amp;(ROW()-1)))*($C389=$F$1:INDIRECT("$F"&amp;(ROW()-1))))</f>
        <v>388</v>
      </c>
      <c r="J389" cm="1">
        <f t="array" aca="1" ref="J389" ca="1">MAX(ROW($C$1:INDIRECT("$C"&amp;(ROW()-1)))*($F389=$C$1:INDIRECT("$C"&amp;(ROW()-1))),ROW($F$1:INDIRECT("$F"&amp;(ROW()-1)))*($F389=$F$1:INDIRECT("$F"&amp;(ROW()-1))))</f>
        <v>382</v>
      </c>
      <c r="K389" s="2" cm="1">
        <f t="array" aca="1" ref="K389" ca="1">IF($I389&gt;0,IF(INDEX($C:$C,$I389)=$C389,INDEX($S:$S,$I389),INDEX($T:$T,$I389)),1000)</f>
        <v>1003.6680724066042</v>
      </c>
      <c r="L389" s="2" cm="1">
        <f t="array" aca="1" ref="L389" ca="1">IF($J389&gt;0,IF(INDEX($C:$C,$J389)=$F389,INDEX($S:$S,$J389),INDEX($T:$T,$J389)),1000)</f>
        <v>1038.4333410319991</v>
      </c>
      <c r="M389">
        <f t="shared" ca="1" si="38"/>
        <v>322.97594752846408</v>
      </c>
      <c r="N389">
        <f t="shared" ca="1" si="39"/>
        <v>394.53301611396995</v>
      </c>
      <c r="O389">
        <f t="shared" ca="1" si="40"/>
        <v>0.45013506993540087</v>
      </c>
      <c r="P389">
        <f t="shared" ca="1" si="41"/>
        <v>0.54986493006459902</v>
      </c>
      <c r="Q389">
        <f t="shared" si="42"/>
        <v>0</v>
      </c>
      <c r="R389">
        <f t="shared" si="43"/>
        <v>1</v>
      </c>
      <c r="S389" s="2">
        <f t="shared" ca="1" si="44"/>
        <v>989.26375016867144</v>
      </c>
      <c r="T389" s="2">
        <f t="shared" ca="1" si="45"/>
        <v>1052.8376632699319</v>
      </c>
    </row>
    <row r="390" spans="1:81" x14ac:dyDescent="0.25">
      <c r="A390" t="s">
        <v>195</v>
      </c>
      <c r="B390" t="s">
        <v>196</v>
      </c>
      <c r="C390" t="str">
        <f t="shared" si="52"/>
        <v>https://reversi.kkty.jp/!minimax4</v>
      </c>
      <c r="D390" t="s">
        <v>194</v>
      </c>
      <c r="F390" t="str">
        <f t="shared" si="53"/>
        <v>https://www.hanshq.net/files/othello/web/web_othello.html!</v>
      </c>
      <c r="G390">
        <v>1</v>
      </c>
      <c r="H390">
        <v>62</v>
      </c>
      <c r="I390" cm="1">
        <f t="array" aca="1" ref="I390" ca="1">MAX(ROW($C$1:INDIRECT("$C"&amp;(ROW()-1)))*($C390=$C$1:INDIRECT("$C"&amp;(ROW()-1))),ROW($F$1:INDIRECT("$F"&amp;(ROW()-1)))*($C390=$F$1:INDIRECT("$F"&amp;(ROW()-1))))</f>
        <v>388</v>
      </c>
      <c r="J390" cm="1">
        <f t="array" aca="1" ref="J390" ca="1">MAX(ROW($C$1:INDIRECT("$C"&amp;(ROW()-1)))*($F390=$C$1:INDIRECT("$C"&amp;(ROW()-1))),ROW($F$1:INDIRECT("$F"&amp;(ROW()-1)))*($F390=$F$1:INDIRECT("$F"&amp;(ROW()-1))))</f>
        <v>367</v>
      </c>
      <c r="K390" s="2" cm="1">
        <f t="array" aca="1" ref="K390" ca="1">IF($I390&gt;0,IF(INDEX($C:$C,$I390)=$C390,INDEX($S:$S,$I390),INDEX($T:$T,$I390)),1000)</f>
        <v>1002.8648338207913</v>
      </c>
      <c r="L390" s="2" cm="1">
        <f t="array" aca="1" ref="L390" ca="1">IF($J390&gt;0,IF(INDEX($C:$C,$J390)=$F390,INDEX($S:$S,$J390),INDEX($T:$T,$J390)),1000)</f>
        <v>1235.2016901969857</v>
      </c>
      <c r="M390">
        <f t="shared" ca="1" si="38"/>
        <v>321.48601438920957</v>
      </c>
      <c r="N390">
        <f t="shared" ca="1" si="39"/>
        <v>1224.628114294853</v>
      </c>
      <c r="O390">
        <f t="shared" ca="1" si="40"/>
        <v>0.20793161929309487</v>
      </c>
      <c r="P390">
        <f t="shared" ca="1" si="41"/>
        <v>0.79206838070690522</v>
      </c>
      <c r="Q390">
        <f t="shared" si="42"/>
        <v>0</v>
      </c>
      <c r="R390">
        <f t="shared" si="43"/>
        <v>1</v>
      </c>
      <c r="S390" s="2">
        <f t="shared" ca="1" si="44"/>
        <v>996.21102200341227</v>
      </c>
      <c r="T390" s="2">
        <f t="shared" ca="1" si="45"/>
        <v>1241.8555020143647</v>
      </c>
    </row>
    <row r="391" spans="1:81" x14ac:dyDescent="0.25">
      <c r="A391" t="s">
        <v>195</v>
      </c>
      <c r="B391" t="s">
        <v>196</v>
      </c>
      <c r="C391" t="str">
        <f t="shared" si="52"/>
        <v>https://reversi.kkty.jp/!minimax4</v>
      </c>
      <c r="D391" t="s">
        <v>129</v>
      </c>
      <c r="E391" t="s">
        <v>95</v>
      </c>
      <c r="F391" t="str">
        <f t="shared" si="53"/>
        <v>http://www.midnightbeach.com/jon/ReversiScript/!Hard</v>
      </c>
      <c r="G391">
        <v>31</v>
      </c>
      <c r="H391">
        <v>33</v>
      </c>
      <c r="I391" cm="1">
        <f t="array" aca="1" ref="I391" ca="1">MAX(ROW($C$1:INDIRECT("$C"&amp;(ROW()-1)))*($C391=$C$1:INDIRECT("$C"&amp;(ROW()-1))),ROW($F$1:INDIRECT("$F"&amp;(ROW()-1)))*($C391=$F$1:INDIRECT("$F"&amp;(ROW()-1))))</f>
        <v>390</v>
      </c>
      <c r="J391" cm="1">
        <f t="array" aca="1" ref="J391" ca="1">MAX(ROW($C$1:INDIRECT("$C"&amp;(ROW()-1)))*($F391=$C$1:INDIRECT("$C"&amp;(ROW()-1))),ROW($F$1:INDIRECT("$F"&amp;(ROW()-1)))*($F391=$F$1:INDIRECT("$F"&amp;(ROW()-1))))</f>
        <v>368</v>
      </c>
      <c r="K391" s="2" cm="1">
        <f t="array" aca="1" ref="K391" ca="1">IF($I391&gt;0,IF(INDEX($C:$C,$I391)=$C391,INDEX($S:$S,$I391),INDEX($T:$T,$I391)),1000)</f>
        <v>996.21102200341227</v>
      </c>
      <c r="L391" s="2" cm="1">
        <f t="array" aca="1" ref="L391" ca="1">IF($J391&gt;0,IF(INDEX($C:$C,$J391)=$F391,INDEX($S:$S,$J391),INDEX($T:$T,$J391)),1000)</f>
        <v>1061.919293230201</v>
      </c>
      <c r="M391">
        <f t="shared" ca="1" si="38"/>
        <v>309.40516198435347</v>
      </c>
      <c r="N391">
        <f t="shared" ca="1" si="39"/>
        <v>451.64606740605501</v>
      </c>
      <c r="O391">
        <f t="shared" ca="1" si="40"/>
        <v>0.40654971706987808</v>
      </c>
      <c r="P391">
        <f t="shared" ca="1" si="41"/>
        <v>0.59345028293012192</v>
      </c>
      <c r="Q391">
        <f t="shared" si="42"/>
        <v>0</v>
      </c>
      <c r="R391">
        <f t="shared" si="43"/>
        <v>1</v>
      </c>
      <c r="S391" s="2">
        <f t="shared" ca="1" si="44"/>
        <v>983.20143105717614</v>
      </c>
      <c r="T391" s="2">
        <f t="shared" ca="1" si="45"/>
        <v>1074.9288841764371</v>
      </c>
    </row>
    <row r="392" spans="1:81" x14ac:dyDescent="0.25">
      <c r="A392" t="s">
        <v>195</v>
      </c>
      <c r="B392" t="s">
        <v>196</v>
      </c>
      <c r="C392" t="str">
        <f t="shared" si="52"/>
        <v>https://reversi.kkty.jp/!minimax4</v>
      </c>
      <c r="D392" t="s">
        <v>122</v>
      </c>
      <c r="E392" t="s">
        <v>123</v>
      </c>
      <c r="F392" t="str">
        <f t="shared" si="53"/>
        <v>https://www.onlinespiele-sammlung.de/othello/othello-reversi-games/norvig/!Difficult</v>
      </c>
      <c r="G392">
        <v>15</v>
      </c>
      <c r="H392">
        <v>49</v>
      </c>
      <c r="I392" cm="1">
        <f t="array" aca="1" ref="I392" ca="1">MAX(ROW($C$1:INDIRECT("$C"&amp;(ROW()-1)))*($C392=$C$1:INDIRECT("$C"&amp;(ROW()-1))),ROW($F$1:INDIRECT("$F"&amp;(ROW()-1)))*($C392=$F$1:INDIRECT("$F"&amp;(ROW()-1))))</f>
        <v>391</v>
      </c>
      <c r="J392" cm="1">
        <f t="array" aca="1" ref="J392" ca="1">MAX(ROW($C$1:INDIRECT("$C"&amp;(ROW()-1)))*($F392=$C$1:INDIRECT("$C"&amp;(ROW()-1))),ROW($F$1:INDIRECT("$F"&amp;(ROW()-1)))*($F392=$F$1:INDIRECT("$F"&amp;(ROW()-1))))</f>
        <v>369</v>
      </c>
      <c r="K392" s="2" cm="1">
        <f t="array" aca="1" ref="K392" ca="1">IF($I392&gt;0,IF(INDEX($C:$C,$I392)=$C392,INDEX($S:$S,$I392),INDEX($T:$T,$I392)),1000)</f>
        <v>983.20143105717614</v>
      </c>
      <c r="L392" s="2" cm="1">
        <f t="array" aca="1" ref="L392" ca="1">IF($J392&gt;0,IF(INDEX($C:$C,$J392)=$F392,INDEX($S:$S,$J392),INDEX($T:$T,$J392)),1000)</f>
        <v>1042.3012018732136</v>
      </c>
      <c r="M392">
        <f t="shared" ca="1" si="38"/>
        <v>287.08042311167588</v>
      </c>
      <c r="N392">
        <f t="shared" ca="1" si="39"/>
        <v>403.41589390499297</v>
      </c>
      <c r="O392">
        <f t="shared" ca="1" si="40"/>
        <v>0.41575952838101182</v>
      </c>
      <c r="P392">
        <f t="shared" ca="1" si="41"/>
        <v>0.58424047161898818</v>
      </c>
      <c r="Q392">
        <f t="shared" si="42"/>
        <v>0</v>
      </c>
      <c r="R392">
        <f t="shared" si="43"/>
        <v>1</v>
      </c>
      <c r="S392" s="2">
        <f t="shared" ca="1" si="44"/>
        <v>969.89712614898372</v>
      </c>
      <c r="T392" s="2">
        <f t="shared" ca="1" si="45"/>
        <v>1055.6055067814059</v>
      </c>
    </row>
    <row r="393" spans="1:81" x14ac:dyDescent="0.25">
      <c r="A393" t="s">
        <v>195</v>
      </c>
      <c r="B393" t="s">
        <v>196</v>
      </c>
      <c r="C393" t="str">
        <f t="shared" si="52"/>
        <v>https://reversi.kkty.jp/!minimax4</v>
      </c>
      <c r="D393" t="s">
        <v>116</v>
      </c>
      <c r="E393" t="s">
        <v>131</v>
      </c>
      <c r="F393" t="str">
        <f t="shared" si="53"/>
        <v>https://kana.github.io/othello-js/!M-4096</v>
      </c>
      <c r="G393">
        <v>54</v>
      </c>
      <c r="H393">
        <v>10</v>
      </c>
      <c r="I393" cm="1">
        <f t="array" aca="1" ref="I393" ca="1">MAX(ROW($C$1:INDIRECT("$C"&amp;(ROW()-1)))*($C393=$C$1:INDIRECT("$C"&amp;(ROW()-1))),ROW($F$1:INDIRECT("$F"&amp;(ROW()-1)))*($C393=$F$1:INDIRECT("$F"&amp;(ROW()-1))))</f>
        <v>392</v>
      </c>
      <c r="J393" cm="1">
        <f t="array" aca="1" ref="J393" ca="1">MAX(ROW($C$1:INDIRECT("$C"&amp;(ROW()-1)))*($F393=$C$1:INDIRECT("$C"&amp;(ROW()-1))),ROW($F$1:INDIRECT("$F"&amp;(ROW()-1)))*($F393=$F$1:INDIRECT("$F"&amp;(ROW()-1))))</f>
        <v>387</v>
      </c>
      <c r="K393" s="2" cm="1">
        <f t="array" aca="1" ref="K393" ca="1">IF($I393&gt;0,IF(INDEX($C:$C,$I393)=$C393,INDEX($S:$S,$I393),INDEX($T:$T,$I393)),1000)</f>
        <v>969.89712614898372</v>
      </c>
      <c r="L393" s="2" cm="1">
        <f t="array" aca="1" ref="L393" ca="1">IF($J393&gt;0,IF(INDEX($C:$C,$J393)=$F393,INDEX($S:$S,$J393),INDEX($T:$T,$J393)),1000)</f>
        <v>1012.7444390118976</v>
      </c>
      <c r="M393">
        <f t="shared" ca="1" si="38"/>
        <v>265.91498728345067</v>
      </c>
      <c r="N393">
        <f t="shared" ca="1" si="39"/>
        <v>340.29933273928185</v>
      </c>
      <c r="O393">
        <f t="shared" ca="1" si="40"/>
        <v>0.43864847546570507</v>
      </c>
      <c r="P393">
        <f t="shared" ca="1" si="41"/>
        <v>0.56135152453429493</v>
      </c>
      <c r="Q393">
        <f t="shared" si="42"/>
        <v>1</v>
      </c>
      <c r="R393">
        <f t="shared" si="43"/>
        <v>0</v>
      </c>
      <c r="S393" s="2">
        <f t="shared" ca="1" si="44"/>
        <v>987.86037493408116</v>
      </c>
      <c r="T393" s="2">
        <f t="shared" ca="1" si="45"/>
        <v>994.78119022680016</v>
      </c>
    </row>
    <row r="394" spans="1:81" x14ac:dyDescent="0.25">
      <c r="A394" t="s">
        <v>195</v>
      </c>
      <c r="B394" t="s">
        <v>196</v>
      </c>
      <c r="C394" t="str">
        <f t="shared" si="52"/>
        <v>https://reversi.kkty.jp/!minimax4</v>
      </c>
      <c r="D394" t="s">
        <v>108</v>
      </c>
      <c r="E394" s="1" t="s">
        <v>88</v>
      </c>
      <c r="F394" t="str">
        <f t="shared" si="53"/>
        <v>http://davidbau.com/reversi/!</v>
      </c>
      <c r="G394">
        <v>48</v>
      </c>
      <c r="H394">
        <v>15</v>
      </c>
      <c r="I394" cm="1">
        <f t="array" aca="1" ref="I394" ca="1">MAX(ROW($C$1:INDIRECT("$C"&amp;(ROW()-1)))*($C394=$C$1:INDIRECT("$C"&amp;(ROW()-1))),ROW($F$1:INDIRECT("$F"&amp;(ROW()-1)))*($C394=$F$1:INDIRECT("$F"&amp;(ROW()-1))))</f>
        <v>393</v>
      </c>
      <c r="J394" cm="1">
        <f t="array" aca="1" ref="J394" ca="1">MAX(ROW($C$1:INDIRECT("$C"&amp;(ROW()-1)))*($F394=$C$1:INDIRECT("$C"&amp;(ROW()-1))),ROW($F$1:INDIRECT("$F"&amp;(ROW()-1)))*($F394=$F$1:INDIRECT("$F"&amp;(ROW()-1))))</f>
        <v>370</v>
      </c>
      <c r="K394" s="2" cm="1">
        <f t="array" aca="1" ref="K394" ca="1">IF($I394&gt;0,IF(INDEX($C:$C,$I394)=$C394,INDEX($S:$S,$I394),INDEX($T:$T,$I394)),1000)</f>
        <v>987.86037493408116</v>
      </c>
      <c r="L394" s="2" cm="1">
        <f t="array" aca="1" ref="L394" ca="1">IF($J394&gt;0,IF(INDEX($C:$C,$J394)=$F394,INDEX($S:$S,$J394),INDEX($T:$T,$J394)),1000)</f>
        <v>1006.6188093235238</v>
      </c>
      <c r="M394">
        <f t="shared" ca="1" si="38"/>
        <v>294.88381556113393</v>
      </c>
      <c r="N394">
        <f t="shared" ca="1" si="39"/>
        <v>328.50881172489824</v>
      </c>
      <c r="O394">
        <f t="shared" ca="1" si="40"/>
        <v>0.47303064337626816</v>
      </c>
      <c r="P394">
        <f t="shared" ca="1" si="41"/>
        <v>0.5269693566237319</v>
      </c>
      <c r="Q394">
        <f t="shared" si="42"/>
        <v>1</v>
      </c>
      <c r="R394">
        <f t="shared" si="43"/>
        <v>0</v>
      </c>
      <c r="S394" s="2">
        <f t="shared" ca="1" si="44"/>
        <v>1004.7233943460405</v>
      </c>
      <c r="T394" s="2">
        <f t="shared" ca="1" si="45"/>
        <v>989.75578991156442</v>
      </c>
    </row>
    <row r="395" spans="1:81" x14ac:dyDescent="0.25">
      <c r="A395" t="s">
        <v>195</v>
      </c>
      <c r="B395" t="s">
        <v>196</v>
      </c>
      <c r="C395" t="str">
        <f t="shared" si="52"/>
        <v>https://reversi.kkty.jp/!minimax4</v>
      </c>
      <c r="D395" t="s">
        <v>193</v>
      </c>
      <c r="E395">
        <v>6</v>
      </c>
      <c r="F395" t="str">
        <f t="shared" si="53"/>
        <v>https://wasm-othello.t-yng.jp/!6</v>
      </c>
      <c r="G395">
        <v>24</v>
      </c>
      <c r="H395">
        <v>40</v>
      </c>
      <c r="I395" cm="1">
        <f t="array" aca="1" ref="I395" ca="1">MAX(ROW($C$1:INDIRECT("$C"&amp;(ROW()-1)))*($C395=$C$1:INDIRECT("$C"&amp;(ROW()-1))),ROW($F$1:INDIRECT("$F"&amp;(ROW()-1)))*($C395=$F$1:INDIRECT("$F"&amp;(ROW()-1))))</f>
        <v>394</v>
      </c>
      <c r="J395" cm="1">
        <f t="array" aca="1" ref="J395" ca="1">MAX(ROW($C$1:INDIRECT("$C"&amp;(ROW()-1)))*($F395=$C$1:INDIRECT("$C"&amp;(ROW()-1))),ROW($F$1:INDIRECT("$F"&amp;(ROW()-1)))*($F395=$F$1:INDIRECT("$F"&amp;(ROW()-1))))</f>
        <v>371</v>
      </c>
      <c r="K395" s="2" cm="1">
        <f t="array" aca="1" ref="K395" ca="1">IF($I395&gt;0,IF(INDEX($C:$C,$I395)=$C395,INDEX($S:$S,$I395),INDEX($T:$T,$I395)),1000)</f>
        <v>1004.7233943460405</v>
      </c>
      <c r="L395" s="2" cm="1">
        <f t="array" aca="1" ref="L395" ca="1">IF($J395&gt;0,IF(INDEX($C:$C,$J395)=$F395,INDEX($S:$S,$J395),INDEX($T:$T,$J395)),1000)</f>
        <v>1000.2382678183258</v>
      </c>
      <c r="M395">
        <f t="shared" ca="1" si="38"/>
        <v>324.9439727755996</v>
      </c>
      <c r="N395">
        <f t="shared" ca="1" si="39"/>
        <v>316.66179522294414</v>
      </c>
      <c r="O395">
        <f t="shared" ca="1" si="40"/>
        <v>0.50645425740053063</v>
      </c>
      <c r="P395">
        <f t="shared" ca="1" si="41"/>
        <v>0.49354574259946932</v>
      </c>
      <c r="Q395">
        <f t="shared" si="42"/>
        <v>0</v>
      </c>
      <c r="R395">
        <f t="shared" si="43"/>
        <v>1</v>
      </c>
      <c r="S395" s="2">
        <f t="shared" ca="1" si="44"/>
        <v>988.51685810922356</v>
      </c>
      <c r="T395" s="2">
        <f t="shared" ca="1" si="45"/>
        <v>1016.4448040551428</v>
      </c>
    </row>
    <row r="396" spans="1:81" x14ac:dyDescent="0.25">
      <c r="A396" t="s">
        <v>195</v>
      </c>
      <c r="B396" t="s">
        <v>196</v>
      </c>
      <c r="C396" t="str">
        <f t="shared" si="52"/>
        <v>https://reversi.kkty.jp/!minimax4</v>
      </c>
      <c r="D396" t="s">
        <v>124</v>
      </c>
      <c r="E396">
        <v>3</v>
      </c>
      <c r="F396" t="str">
        <f t="shared" si="53"/>
        <v>https://www.lutanho.net/play/reversi.html!3</v>
      </c>
      <c r="G396">
        <v>24</v>
      </c>
      <c r="H396">
        <v>40</v>
      </c>
      <c r="I396" cm="1">
        <f t="array" aca="1" ref="I396" ca="1">MAX(ROW($C$1:INDIRECT("$C"&amp;(ROW()-1)))*($C396=$C$1:INDIRECT("$C"&amp;(ROW()-1))),ROW($F$1:INDIRECT("$F"&amp;(ROW()-1)))*($C396=$F$1:INDIRECT("$F"&amp;(ROW()-1))))</f>
        <v>395</v>
      </c>
      <c r="J396" cm="1">
        <f t="array" aca="1" ref="J396" ca="1">MAX(ROW($C$1:INDIRECT("$C"&amp;(ROW()-1)))*($F396=$C$1:INDIRECT("$C"&amp;(ROW()-1))),ROW($F$1:INDIRECT("$F"&amp;(ROW()-1)))*($F396=$F$1:INDIRECT("$F"&amp;(ROW()-1))))</f>
        <v>389</v>
      </c>
      <c r="K396" s="2" cm="1">
        <f t="array" aca="1" ref="K396" ca="1">IF($I396&gt;0,IF(INDEX($C:$C,$I396)=$C396,INDEX($S:$S,$I396),INDEX($T:$T,$I396)),1000)</f>
        <v>988.51685810922356</v>
      </c>
      <c r="L396" s="2" cm="1">
        <f t="array" aca="1" ref="L396" ca="1">IF($J396&gt;0,IF(INDEX($C:$C,$J396)=$F396,INDEX($S:$S,$J396),INDEX($T:$T,$J396)),1000)</f>
        <v>989.26375016867144</v>
      </c>
      <c r="M396">
        <f t="shared" ca="1" si="38"/>
        <v>296.00029594537648</v>
      </c>
      <c r="N396">
        <f t="shared" ca="1" si="39"/>
        <v>297.27567604002337</v>
      </c>
      <c r="O396">
        <f t="shared" ca="1" si="40"/>
        <v>0.49892513757941453</v>
      </c>
      <c r="P396">
        <f t="shared" ca="1" si="41"/>
        <v>0.50107486242058552</v>
      </c>
      <c r="Q396">
        <f t="shared" si="42"/>
        <v>0</v>
      </c>
      <c r="R396">
        <f t="shared" si="43"/>
        <v>1</v>
      </c>
      <c r="S396" s="2">
        <f t="shared" ca="1" si="44"/>
        <v>972.55125370668225</v>
      </c>
      <c r="T396" s="2">
        <f t="shared" ca="1" si="45"/>
        <v>1005.2293545712128</v>
      </c>
    </row>
    <row r="397" spans="1:81" x14ac:dyDescent="0.25">
      <c r="A397" t="s">
        <v>195</v>
      </c>
      <c r="B397" t="s">
        <v>196</v>
      </c>
      <c r="C397" t="str">
        <f t="shared" si="52"/>
        <v>https://reversi.kkty.jp/!minimax4</v>
      </c>
      <c r="D397" t="s">
        <v>197</v>
      </c>
      <c r="F397" t="str">
        <f t="shared" si="53"/>
        <v>http://www.quickhack.net/flipout/demo/!</v>
      </c>
      <c r="G397">
        <v>20</v>
      </c>
      <c r="H397">
        <v>44</v>
      </c>
      <c r="I397" cm="1">
        <f t="array" aca="1" ref="I397" ca="1">MAX(ROW($C$1:INDIRECT("$C"&amp;(ROW()-1)))*($C397=$C$1:INDIRECT("$C"&amp;(ROW()-1))),ROW($F$1:INDIRECT("$F"&amp;(ROW()-1)))*($C397=$F$1:INDIRECT("$F"&amp;(ROW()-1))))</f>
        <v>396</v>
      </c>
      <c r="J397" cm="1">
        <f t="array" aca="1" ref="J397" ca="1">MAX(ROW($C$1:INDIRECT("$C"&amp;(ROW()-1)))*($F397=$C$1:INDIRECT("$C"&amp;(ROW()-1))),ROW($F$1:INDIRECT("$F"&amp;(ROW()-1)))*($F397=$F$1:INDIRECT("$F"&amp;(ROW()-1))))</f>
        <v>389</v>
      </c>
      <c r="K397" s="2" cm="1">
        <f t="array" aca="1" ref="K397" ca="1">IF($I397&gt;0,IF(INDEX($C:$C,$I397)=$C397,INDEX($S:$S,$I397),INDEX($T:$T,$I397)),1000)</f>
        <v>972.55125370668225</v>
      </c>
      <c r="L397" s="2" cm="1">
        <f t="array" aca="1" ref="L397" ca="1">IF($J397&gt;0,IF(INDEX($C:$C,$J397)=$F397,INDEX($S:$S,$J397),INDEX($T:$T,$J397)),1000)</f>
        <v>1052.8376632699319</v>
      </c>
      <c r="M397">
        <f t="shared" ca="1" si="38"/>
        <v>270.00893401467619</v>
      </c>
      <c r="N397">
        <f t="shared" ca="1" si="39"/>
        <v>428.64144287915587</v>
      </c>
      <c r="O397">
        <f t="shared" ca="1" si="40"/>
        <v>0.38647217971186626</v>
      </c>
      <c r="P397">
        <f t="shared" ca="1" si="41"/>
        <v>0.61352782028813369</v>
      </c>
      <c r="Q397">
        <f t="shared" si="42"/>
        <v>0</v>
      </c>
      <c r="R397">
        <f t="shared" si="43"/>
        <v>1</v>
      </c>
      <c r="S397" s="2">
        <f t="shared" ca="1" si="44"/>
        <v>960.18414395590253</v>
      </c>
      <c r="T397" s="2">
        <f t="shared" ca="1" si="45"/>
        <v>1065.2047730207116</v>
      </c>
    </row>
    <row r="398" spans="1:81" x14ac:dyDescent="0.25">
      <c r="A398" t="s">
        <v>193</v>
      </c>
      <c r="B398">
        <v>6</v>
      </c>
      <c r="C398" t="str">
        <f t="shared" si="52"/>
        <v>https://wasm-othello.t-yng.jp/!6</v>
      </c>
      <c r="D398" t="s">
        <v>194</v>
      </c>
      <c r="F398" t="str">
        <f t="shared" si="53"/>
        <v>https://www.hanshq.net/files/othello/web/web_othello.html!</v>
      </c>
      <c r="G398">
        <v>6</v>
      </c>
      <c r="H398">
        <v>57</v>
      </c>
      <c r="I398" cm="1">
        <f t="array" aca="1" ref="I398" ca="1">MAX(ROW($C$1:INDIRECT("$C"&amp;(ROW()-1)))*($C398=$C$1:INDIRECT("$C"&amp;(ROW()-1))),ROW($F$1:INDIRECT("$F"&amp;(ROW()-1)))*($C398=$F$1:INDIRECT("$F"&amp;(ROW()-1))))</f>
        <v>395</v>
      </c>
      <c r="J398" cm="1">
        <f t="array" aca="1" ref="J398" ca="1">MAX(ROW($C$1:INDIRECT("$C"&amp;(ROW()-1)))*($F398=$C$1:INDIRECT("$C"&amp;(ROW()-1))),ROW($F$1:INDIRECT("$F"&amp;(ROW()-1)))*($F398=$F$1:INDIRECT("$F"&amp;(ROW()-1))))</f>
        <v>390</v>
      </c>
      <c r="K398" s="2" cm="1">
        <f t="array" aca="1" ref="K398" ca="1">IF($I398&gt;0,IF(INDEX($C:$C,$I398)=$C398,INDEX($S:$S,$I398),INDEX($T:$T,$I398)),1000)</f>
        <v>1016.4448040551428</v>
      </c>
      <c r="L398" s="2" cm="1">
        <f t="array" aca="1" ref="L398" ca="1">IF($J398&gt;0,IF(INDEX($C:$C,$J398)=$F398,INDEX($S:$S,$J398),INDEX($T:$T,$J398)),1000)</f>
        <v>1241.8555020143647</v>
      </c>
      <c r="M398">
        <f t="shared" ca="1" si="38"/>
        <v>347.62580705319772</v>
      </c>
      <c r="N398">
        <f t="shared" ca="1" si="39"/>
        <v>1272.4442250693114</v>
      </c>
      <c r="O398">
        <f t="shared" ca="1" si="40"/>
        <v>0.21457455551952978</v>
      </c>
      <c r="P398">
        <f t="shared" ca="1" si="41"/>
        <v>0.78542544448047025</v>
      </c>
      <c r="Q398">
        <f t="shared" si="42"/>
        <v>0</v>
      </c>
      <c r="R398">
        <f t="shared" si="43"/>
        <v>1</v>
      </c>
      <c r="S398" s="2">
        <f t="shared" ca="1" si="44"/>
        <v>1009.5784182785178</v>
      </c>
      <c r="T398" s="2">
        <f t="shared" ca="1" si="45"/>
        <v>1248.7218877909895</v>
      </c>
    </row>
    <row r="399" spans="1:81" x14ac:dyDescent="0.25">
      <c r="A399" t="s">
        <v>193</v>
      </c>
      <c r="B399">
        <v>6</v>
      </c>
      <c r="C399" t="str">
        <f t="shared" si="52"/>
        <v>https://wasm-othello.t-yng.jp/!6</v>
      </c>
      <c r="D399" t="s">
        <v>17</v>
      </c>
      <c r="E399">
        <v>3</v>
      </c>
      <c r="F399" t="str">
        <f t="shared" si="53"/>
        <v>https://www.enil.no/othello!3</v>
      </c>
      <c r="G399">
        <v>20</v>
      </c>
      <c r="H399">
        <v>44</v>
      </c>
      <c r="I399" cm="1">
        <f t="array" aca="1" ref="I399" ca="1">MAX(ROW($C$1:INDIRECT("$C"&amp;(ROW()-1)))*($C399=$C$1:INDIRECT("$C"&amp;(ROW()-1))),ROW($F$1:INDIRECT("$F"&amp;(ROW()-1)))*($C399=$F$1:INDIRECT("$F"&amp;(ROW()-1))))</f>
        <v>398</v>
      </c>
      <c r="J399" cm="1">
        <f t="array" aca="1" ref="J399" ca="1">MAX(ROW($C$1:INDIRECT("$C"&amp;(ROW()-1)))*($F399=$C$1:INDIRECT("$C"&amp;(ROW()-1))),ROW($F$1:INDIRECT("$F"&amp;(ROW()-1)))*($F399=$F$1:INDIRECT("$F"&amp;(ROW()-1))))</f>
        <v>351</v>
      </c>
      <c r="K399" s="2" cm="1">
        <f t="array" aca="1" ref="K399" ca="1">IF($I399&gt;0,IF(INDEX($C:$C,$I399)=$C399,INDEX($S:$S,$I399),INDEX($T:$T,$I399)),1000)</f>
        <v>1009.5784182785178</v>
      </c>
      <c r="L399" s="2" cm="1">
        <f t="array" aca="1" ref="L399" ca="1">IF($J399&gt;0,IF(INDEX($C:$C,$J399)=$F399,INDEX($S:$S,$J399),INDEX($T:$T,$J399)),1000)</f>
        <v>1130.2116289701244</v>
      </c>
      <c r="M399">
        <f t="shared" ca="1" si="38"/>
        <v>334.15352409295639</v>
      </c>
      <c r="N399">
        <f t="shared" ca="1" si="39"/>
        <v>669.15861318388875</v>
      </c>
      <c r="O399">
        <f t="shared" ca="1" si="40"/>
        <v>0.3330504153970511</v>
      </c>
      <c r="P399">
        <f t="shared" ca="1" si="41"/>
        <v>0.66694958460294895</v>
      </c>
      <c r="Q399">
        <f t="shared" si="42"/>
        <v>0</v>
      </c>
      <c r="R399">
        <f t="shared" si="43"/>
        <v>1</v>
      </c>
      <c r="S399" s="2">
        <f t="shared" ca="1" si="44"/>
        <v>998.9208049858122</v>
      </c>
      <c r="T399" s="2">
        <f t="shared" ca="1" si="45"/>
        <v>1140.8692422628301</v>
      </c>
      <c r="V399" t="s">
        <v>93</v>
      </c>
      <c r="W399" t="s">
        <v>30</v>
      </c>
      <c r="X399" t="s">
        <v>42</v>
      </c>
      <c r="Y399" t="s">
        <v>29</v>
      </c>
      <c r="Z399" t="s">
        <v>22</v>
      </c>
      <c r="AA399" t="s">
        <v>62</v>
      </c>
      <c r="AB399" t="s">
        <v>32</v>
      </c>
      <c r="AC399" t="s">
        <v>26</v>
      </c>
      <c r="AD399" t="s">
        <v>49</v>
      </c>
      <c r="AE399" t="s">
        <v>21</v>
      </c>
      <c r="AF399" t="s">
        <v>72</v>
      </c>
      <c r="AG399" t="s">
        <v>43</v>
      </c>
      <c r="AH399" t="s">
        <v>55</v>
      </c>
      <c r="AI399" t="s">
        <v>38</v>
      </c>
      <c r="AJ399" t="s">
        <v>48</v>
      </c>
      <c r="AK399" t="s">
        <v>54</v>
      </c>
      <c r="AL399" t="s">
        <v>78</v>
      </c>
      <c r="AM399" t="s">
        <v>79</v>
      </c>
      <c r="AN399" t="s">
        <v>34</v>
      </c>
      <c r="AO399" t="s">
        <v>25</v>
      </c>
      <c r="AP399" t="s">
        <v>59</v>
      </c>
      <c r="AQ399" t="s">
        <v>35</v>
      </c>
      <c r="AR399" t="s">
        <v>56</v>
      </c>
      <c r="AS399" t="s">
        <v>23</v>
      </c>
      <c r="AT399" t="s">
        <v>28</v>
      </c>
      <c r="AU399" t="s">
        <v>27</v>
      </c>
      <c r="AV399" t="s">
        <v>31</v>
      </c>
      <c r="AW399" t="s">
        <v>20</v>
      </c>
      <c r="AX399" t="s">
        <v>41</v>
      </c>
      <c r="AY399" t="s">
        <v>76</v>
      </c>
      <c r="AZ399" t="s">
        <v>73</v>
      </c>
      <c r="BA399" t="s">
        <v>74</v>
      </c>
      <c r="BB399" t="s">
        <v>71</v>
      </c>
      <c r="BC399" t="s">
        <v>70</v>
      </c>
      <c r="BD399" t="s">
        <v>46</v>
      </c>
      <c r="BE399" t="s">
        <v>61</v>
      </c>
      <c r="BF399" t="s">
        <v>24</v>
      </c>
      <c r="BG399" t="s">
        <v>58</v>
      </c>
      <c r="BH399" t="s">
        <v>53</v>
      </c>
      <c r="BI399" t="s">
        <v>60</v>
      </c>
      <c r="BJ399" t="s">
        <v>66</v>
      </c>
      <c r="BK399" t="s">
        <v>69</v>
      </c>
      <c r="BL399" t="s">
        <v>63</v>
      </c>
      <c r="BM399" t="s">
        <v>77</v>
      </c>
      <c r="BN399" t="s">
        <v>57</v>
      </c>
      <c r="BO399" t="s">
        <v>75</v>
      </c>
      <c r="BP399" t="s">
        <v>51</v>
      </c>
      <c r="BQ399" t="s">
        <v>50</v>
      </c>
      <c r="BR399" t="s">
        <v>67</v>
      </c>
      <c r="BS399" t="s">
        <v>65</v>
      </c>
      <c r="BT399" t="s">
        <v>64</v>
      </c>
      <c r="BU399" t="s">
        <v>68</v>
      </c>
      <c r="BV399" t="s">
        <v>36</v>
      </c>
      <c r="BW399" t="s">
        <v>47</v>
      </c>
      <c r="BX399" t="s">
        <v>44</v>
      </c>
      <c r="BY399" t="s">
        <v>39</v>
      </c>
      <c r="BZ399" t="s">
        <v>40</v>
      </c>
      <c r="CA399" t="s">
        <v>45</v>
      </c>
      <c r="CB399" t="s">
        <v>37</v>
      </c>
      <c r="CC399" t="s">
        <v>52</v>
      </c>
    </row>
    <row r="400" spans="1:81" x14ac:dyDescent="0.25">
      <c r="A400" t="s">
        <v>193</v>
      </c>
      <c r="B400">
        <v>6</v>
      </c>
      <c r="C400" t="str">
        <f t="shared" si="52"/>
        <v>https://wasm-othello.t-yng.jp/!6</v>
      </c>
      <c r="D400" t="s">
        <v>129</v>
      </c>
      <c r="E400" t="s">
        <v>95</v>
      </c>
      <c r="F400" t="str">
        <f t="shared" si="53"/>
        <v>http://www.midnightbeach.com/jon/ReversiScript/!Hard</v>
      </c>
      <c r="G400">
        <v>51</v>
      </c>
      <c r="H400">
        <v>13</v>
      </c>
      <c r="I400" cm="1">
        <f t="array" aca="1" ref="I400" ca="1">MAX(ROW($C$1:INDIRECT("$C"&amp;(ROW()-1)))*($C400=$C$1:INDIRECT("$C"&amp;(ROW()-1))),ROW($F$1:INDIRECT("$F"&amp;(ROW()-1)))*($C400=$F$1:INDIRECT("$F"&amp;(ROW()-1))))</f>
        <v>399</v>
      </c>
      <c r="J400" cm="1">
        <f t="array" aca="1" ref="J400" ca="1">MAX(ROW($C$1:INDIRECT("$C"&amp;(ROW()-1)))*($F400=$C$1:INDIRECT("$C"&amp;(ROW()-1))),ROW($F$1:INDIRECT("$F"&amp;(ROW()-1)))*($F400=$F$1:INDIRECT("$F"&amp;(ROW()-1))))</f>
        <v>391</v>
      </c>
      <c r="K400" s="2" cm="1">
        <f t="array" aca="1" ref="K400" ca="1">IF($I400&gt;0,IF(INDEX($C:$C,$I400)=$C400,INDEX($S:$S,$I400),INDEX($T:$T,$I400)),1000)</f>
        <v>998.9208049858122</v>
      </c>
      <c r="L400" s="2" cm="1">
        <f t="array" aca="1" ref="L400" ca="1">IF($J400&gt;0,IF(INDEX($C:$C,$J400)=$F400,INDEX($S:$S,$J400),INDEX($T:$T,$J400)),1000)</f>
        <v>1074.9288841764371</v>
      </c>
      <c r="M400">
        <f t="shared" ca="1" si="38"/>
        <v>314.26933926807232</v>
      </c>
      <c r="N400">
        <f t="shared" ca="1" si="39"/>
        <v>486.76821334837734</v>
      </c>
      <c r="O400">
        <f t="shared" ca="1" si="40"/>
        <v>0.39232784810345817</v>
      </c>
      <c r="P400">
        <f t="shared" ca="1" si="41"/>
        <v>0.60767215189654189</v>
      </c>
      <c r="Q400">
        <f t="shared" ref="Q400:Q624" si="54">IF($G400&gt;$H400,1,IF($G400&lt;$H400,0,0.5))</f>
        <v>1</v>
      </c>
      <c r="R400">
        <f t="shared" ref="R400:R624" si="55">IF($G400&lt;$H400,1,IF($G400&gt;$H400,0,0.5))</f>
        <v>0</v>
      </c>
      <c r="S400" s="2">
        <f t="shared" ca="1" si="44"/>
        <v>1018.3663138465015</v>
      </c>
      <c r="T400" s="2">
        <f t="shared" ca="1" si="45"/>
        <v>1055.4833753157477</v>
      </c>
    </row>
    <row r="401" spans="1:82" x14ac:dyDescent="0.25">
      <c r="A401" t="s">
        <v>193</v>
      </c>
      <c r="B401">
        <v>6</v>
      </c>
      <c r="C401" t="str">
        <f t="shared" si="52"/>
        <v>https://wasm-othello.t-yng.jp/!6</v>
      </c>
      <c r="D401" t="s">
        <v>109</v>
      </c>
      <c r="E401" t="s">
        <v>95</v>
      </c>
      <c r="F401" t="str">
        <f t="shared" si="53"/>
        <v>https://hewgill.com/othello/!Hard</v>
      </c>
      <c r="G401">
        <v>13</v>
      </c>
      <c r="H401">
        <v>51</v>
      </c>
      <c r="I401" cm="1">
        <f t="array" aca="1" ref="I401" ca="1">MAX(ROW($C$1:INDIRECT("$C"&amp;(ROW()-1)))*($C401=$C$1:INDIRECT("$C"&amp;(ROW()-1))),ROW($F$1:INDIRECT("$F"&amp;(ROW()-1)))*($C401=$F$1:INDIRECT("$F"&amp;(ROW()-1))))</f>
        <v>400</v>
      </c>
      <c r="J401" cm="1">
        <f t="array" aca="1" ref="J401" ca="1">MAX(ROW($C$1:INDIRECT("$C"&amp;(ROW()-1)))*($F401=$C$1:INDIRECT("$C"&amp;(ROW()-1))),ROW($F$1:INDIRECT("$F"&amp;(ROW()-1)))*($F401=$F$1:INDIRECT("$F"&amp;(ROW()-1))))</f>
        <v>151</v>
      </c>
      <c r="K401" s="2" cm="1">
        <f t="array" aca="1" ref="K401" ca="1">IF($I401&gt;0,IF(INDEX($C:$C,$I401)=$C401,INDEX($S:$S,$I401),INDEX($T:$T,$I401)),1000)</f>
        <v>1018.3663138465015</v>
      </c>
      <c r="L401" s="2" cm="1">
        <f t="array" aca="1" ref="L401" ca="1">IF($J401&gt;0,IF(INDEX($C:$C,$J401)=$F401,INDEX($S:$S,$J401),INDEX($T:$T,$J401)),1000)</f>
        <v>1056.8371314880367</v>
      </c>
      <c r="M401">
        <f t="shared" ca="1" si="38"/>
        <v>351.49227496724353</v>
      </c>
      <c r="N401">
        <f t="shared" ca="1" si="39"/>
        <v>438.62444198775961</v>
      </c>
      <c r="O401">
        <f t="shared" ca="1" si="40"/>
        <v>0.44486120521768546</v>
      </c>
      <c r="P401">
        <f t="shared" ca="1" si="41"/>
        <v>0.55513879478231465</v>
      </c>
      <c r="Q401">
        <f t="shared" si="54"/>
        <v>0</v>
      </c>
      <c r="R401">
        <f t="shared" si="55"/>
        <v>1</v>
      </c>
      <c r="S401" s="2">
        <f t="shared" ca="1" si="44"/>
        <v>1004.1307552795356</v>
      </c>
      <c r="T401" s="2">
        <f t="shared" ca="1" si="45"/>
        <v>1071.0726900550026</v>
      </c>
    </row>
    <row r="402" spans="1:82" x14ac:dyDescent="0.25">
      <c r="A402" t="s">
        <v>193</v>
      </c>
      <c r="B402">
        <v>6</v>
      </c>
      <c r="C402" t="str">
        <f t="shared" si="52"/>
        <v>https://wasm-othello.t-yng.jp/!6</v>
      </c>
      <c r="D402" t="s">
        <v>122</v>
      </c>
      <c r="E402" t="s">
        <v>123</v>
      </c>
      <c r="F402" t="str">
        <f t="shared" si="53"/>
        <v>https://www.onlinespiele-sammlung.de/othello/othello-reversi-games/norvig/!Difficult</v>
      </c>
      <c r="G402">
        <v>35</v>
      </c>
      <c r="H402">
        <v>29</v>
      </c>
      <c r="I402" cm="1">
        <f t="array" aca="1" ref="I402" ca="1">MAX(ROW($C$1:INDIRECT("$C"&amp;(ROW()-1)))*($C402=$C$1:INDIRECT("$C"&amp;(ROW()-1))),ROW($F$1:INDIRECT("$F"&amp;(ROW()-1)))*($C402=$F$1:INDIRECT("$F"&amp;(ROW()-1))))</f>
        <v>401</v>
      </c>
      <c r="J402" cm="1">
        <f t="array" aca="1" ref="J402" ca="1">MAX(ROW($C$1:INDIRECT("$C"&amp;(ROW()-1)))*($F402=$C$1:INDIRECT("$C"&amp;(ROW()-1))),ROW($F$1:INDIRECT("$F"&amp;(ROW()-1)))*($F402=$F$1:INDIRECT("$F"&amp;(ROW()-1))))</f>
        <v>392</v>
      </c>
      <c r="K402" s="2" cm="1">
        <f t="array" aca="1" ref="K402" ca="1">IF($I402&gt;0,IF(INDEX($C:$C,$I402)=$C402,INDEX($S:$S,$I402),INDEX($T:$T,$I402)),1000)</f>
        <v>1004.1307552795356</v>
      </c>
      <c r="L402" s="2" cm="1">
        <f t="array" aca="1" ref="L402" ca="1">IF($J402&gt;0,IF(INDEX($C:$C,$J402)=$F402,INDEX($S:$S,$J402),INDEX($T:$T,$J402)),1000)</f>
        <v>1055.6055067814059</v>
      </c>
      <c r="M402">
        <f t="shared" ca="1" si="38"/>
        <v>323.83731364491115</v>
      </c>
      <c r="N402">
        <f t="shared" ca="1" si="39"/>
        <v>435.52567944871146</v>
      </c>
      <c r="O402">
        <f t="shared" ca="1" si="40"/>
        <v>0.42645917247772031</v>
      </c>
      <c r="P402">
        <f t="shared" ca="1" si="41"/>
        <v>0.57354082752227964</v>
      </c>
      <c r="Q402">
        <f t="shared" si="54"/>
        <v>1</v>
      </c>
      <c r="R402">
        <f t="shared" si="55"/>
        <v>0</v>
      </c>
      <c r="S402" s="2">
        <f t="shared" ca="1" si="44"/>
        <v>1022.4840617602486</v>
      </c>
      <c r="T402" s="2">
        <f t="shared" ca="1" si="45"/>
        <v>1037.2522003006929</v>
      </c>
    </row>
    <row r="403" spans="1:82" x14ac:dyDescent="0.25">
      <c r="A403" t="s">
        <v>193</v>
      </c>
      <c r="B403">
        <v>6</v>
      </c>
      <c r="C403" t="str">
        <f t="shared" si="52"/>
        <v>https://wasm-othello.t-yng.jp/!6</v>
      </c>
      <c r="D403" t="s">
        <v>124</v>
      </c>
      <c r="E403">
        <v>3</v>
      </c>
      <c r="F403" t="str">
        <f t="shared" si="53"/>
        <v>https://www.lutanho.net/play/reversi.html!3</v>
      </c>
      <c r="G403">
        <v>48</v>
      </c>
      <c r="H403">
        <v>16</v>
      </c>
      <c r="I403" cm="1">
        <f t="array" aca="1" ref="I403" ca="1">MAX(ROW($C$1:INDIRECT("$C"&amp;(ROW()-1)))*($C403=$C$1:INDIRECT("$C"&amp;(ROW()-1))),ROW($F$1:INDIRECT("$F"&amp;(ROW()-1)))*($C403=$F$1:INDIRECT("$F"&amp;(ROW()-1))))</f>
        <v>402</v>
      </c>
      <c r="J403" cm="1">
        <f t="array" aca="1" ref="J403" ca="1">MAX(ROW($C$1:INDIRECT("$C"&amp;(ROW()-1)))*($F403=$C$1:INDIRECT("$C"&amp;(ROW()-1))),ROW($F$1:INDIRECT("$F"&amp;(ROW()-1)))*($F403=$F$1:INDIRECT("$F"&amp;(ROW()-1))))</f>
        <v>396</v>
      </c>
      <c r="K403" s="2" cm="1">
        <f t="array" aca="1" ref="K403" ca="1">IF($I403&gt;0,IF(INDEX($C:$C,$I403)=$C403,INDEX($S:$S,$I403),INDEX($T:$T,$I403)),1000)</f>
        <v>1022.4840617602486</v>
      </c>
      <c r="L403" s="2" cm="1">
        <f t="array" aca="1" ref="L403" ca="1">IF($J403&gt;0,IF(INDEX($C:$C,$J403)=$F403,INDEX($S:$S,$J403),INDEX($T:$T,$J403)),1000)</f>
        <v>1005.2293545712128</v>
      </c>
      <c r="M403">
        <f t="shared" ca="1" si="38"/>
        <v>359.92345940568759</v>
      </c>
      <c r="N403">
        <f t="shared" ca="1" si="39"/>
        <v>325.89176504961864</v>
      </c>
      <c r="O403">
        <f t="shared" ca="1" si="40"/>
        <v>0.52481112487922521</v>
      </c>
      <c r="P403">
        <f t="shared" ca="1" si="41"/>
        <v>0.47518887512077485</v>
      </c>
      <c r="Q403">
        <f t="shared" si="54"/>
        <v>1</v>
      </c>
      <c r="R403">
        <f t="shared" si="55"/>
        <v>0</v>
      </c>
      <c r="S403" s="2">
        <f t="shared" ca="1" si="44"/>
        <v>1037.6901057641132</v>
      </c>
      <c r="T403" s="2">
        <f t="shared" ca="1" si="45"/>
        <v>990.02331056734795</v>
      </c>
    </row>
    <row r="404" spans="1:82" x14ac:dyDescent="0.25">
      <c r="A404" t="s">
        <v>193</v>
      </c>
      <c r="B404">
        <v>6</v>
      </c>
      <c r="C404" t="str">
        <f t="shared" si="52"/>
        <v>https://wasm-othello.t-yng.jp/!6</v>
      </c>
      <c r="D404" t="s">
        <v>118</v>
      </c>
      <c r="F404" t="str">
        <f t="shared" si="53"/>
        <v>http://omerkel.github.io/UCThello/html5/src/!</v>
      </c>
      <c r="G404">
        <v>31</v>
      </c>
      <c r="H404">
        <v>33</v>
      </c>
      <c r="I404" cm="1">
        <f t="array" aca="1" ref="I404" ca="1">MAX(ROW($C$1:INDIRECT("$C"&amp;(ROW()-1)))*($C404=$C$1:INDIRECT("$C"&amp;(ROW()-1))),ROW($F$1:INDIRECT("$F"&amp;(ROW()-1)))*($C404=$F$1:INDIRECT("$F"&amp;(ROW()-1))))</f>
        <v>403</v>
      </c>
      <c r="J404" cm="1">
        <f t="array" aca="1" ref="J404" ca="1">MAX(ROW($C$1:INDIRECT("$C"&amp;(ROW()-1)))*($F404=$C$1:INDIRECT("$C"&amp;(ROW()-1))),ROW($F$1:INDIRECT("$F"&amp;(ROW()-1)))*($F404=$F$1:INDIRECT("$F"&amp;(ROW()-1))))</f>
        <v>356</v>
      </c>
      <c r="K404" s="2" cm="1">
        <f t="array" aca="1" ref="K404" ca="1">IF($I404&gt;0,IF(INDEX($C:$C,$I404)=$C404,INDEX($S:$S,$I404),INDEX($T:$T,$I404)),1000)</f>
        <v>1037.6901057641132</v>
      </c>
      <c r="L404" s="2" cm="1">
        <f t="array" aca="1" ref="L404" ca="1">IF($J404&gt;0,IF(INDEX($C:$C,$J404)=$F404,INDEX($S:$S,$J404),INDEX($T:$T,$J404)),1000)</f>
        <v>1002.2529812937547</v>
      </c>
      <c r="M404">
        <f t="shared" ca="1" si="38"/>
        <v>392.848649414595</v>
      </c>
      <c r="N404">
        <f t="shared" ca="1" si="39"/>
        <v>320.35569819767863</v>
      </c>
      <c r="O404">
        <f t="shared" ca="1" si="40"/>
        <v>0.55082200596478026</v>
      </c>
      <c r="P404">
        <f t="shared" ca="1" si="41"/>
        <v>0.44917799403521974</v>
      </c>
      <c r="Q404">
        <f t="shared" si="54"/>
        <v>0</v>
      </c>
      <c r="R404">
        <f t="shared" si="55"/>
        <v>1</v>
      </c>
      <c r="S404" s="2">
        <f t="shared" ca="1" si="44"/>
        <v>1020.0638015732403</v>
      </c>
      <c r="T404" s="2">
        <f t="shared" ca="1" si="45"/>
        <v>1019.8792854846276</v>
      </c>
    </row>
    <row r="405" spans="1:82" x14ac:dyDescent="0.25">
      <c r="A405" t="s">
        <v>193</v>
      </c>
      <c r="B405">
        <v>6</v>
      </c>
      <c r="C405" t="str">
        <f t="shared" si="52"/>
        <v>https://wasm-othello.t-yng.jp/!6</v>
      </c>
      <c r="D405" t="s">
        <v>116</v>
      </c>
      <c r="E405" t="s">
        <v>131</v>
      </c>
      <c r="F405" t="str">
        <f t="shared" si="53"/>
        <v>https://kana.github.io/othello-js/!M-4096</v>
      </c>
      <c r="G405">
        <v>48</v>
      </c>
      <c r="H405">
        <v>16</v>
      </c>
      <c r="I405" cm="1">
        <f t="array" aca="1" ref="I405" ca="1">MAX(ROW($C$1:INDIRECT("$C"&amp;(ROW()-1)))*($C405=$C$1:INDIRECT("$C"&amp;(ROW()-1))),ROW($F$1:INDIRECT("$F"&amp;(ROW()-1)))*($C405=$F$1:INDIRECT("$F"&amp;(ROW()-1))))</f>
        <v>404</v>
      </c>
      <c r="J405" cm="1">
        <f t="array" aca="1" ref="J405" ca="1">MAX(ROW($C$1:INDIRECT("$C"&amp;(ROW()-1)))*($F405=$C$1:INDIRECT("$C"&amp;(ROW()-1))),ROW($F$1:INDIRECT("$F"&amp;(ROW()-1)))*($F405=$F$1:INDIRECT("$F"&amp;(ROW()-1))))</f>
        <v>393</v>
      </c>
      <c r="K405" s="2" cm="1">
        <f t="array" aca="1" ref="K405" ca="1">IF($I405&gt;0,IF(INDEX($C:$C,$I405)=$C405,INDEX($S:$S,$I405),INDEX($T:$T,$I405)),1000)</f>
        <v>1020.0638015732403</v>
      </c>
      <c r="L405" s="2" cm="1">
        <f t="array" aca="1" ref="L405" ca="1">IF($J405&gt;0,IF(INDEX($C:$C,$J405)=$F405,INDEX($S:$S,$J405),INDEX($T:$T,$J405)),1000)</f>
        <v>994.78119022680016</v>
      </c>
      <c r="M405">
        <f t="shared" ca="1" si="38"/>
        <v>354.94372596920783</v>
      </c>
      <c r="N405">
        <f t="shared" ca="1" si="39"/>
        <v>306.86896995597499</v>
      </c>
      <c r="O405">
        <f t="shared" ca="1" si="40"/>
        <v>0.5363205150862409</v>
      </c>
      <c r="P405">
        <f t="shared" ca="1" si="41"/>
        <v>0.46367948491375899</v>
      </c>
      <c r="Q405">
        <f t="shared" si="54"/>
        <v>1</v>
      </c>
      <c r="R405">
        <f t="shared" si="55"/>
        <v>0</v>
      </c>
      <c r="S405" s="2">
        <f t="shared" ca="1" si="44"/>
        <v>1034.9015450904806</v>
      </c>
      <c r="T405" s="2">
        <f t="shared" ca="1" si="45"/>
        <v>979.94344670955991</v>
      </c>
    </row>
    <row r="406" spans="1:82" x14ac:dyDescent="0.25">
      <c r="A406" t="s">
        <v>193</v>
      </c>
      <c r="B406">
        <v>6</v>
      </c>
      <c r="C406" t="str">
        <f t="shared" si="52"/>
        <v>https://wasm-othello.t-yng.jp/!6</v>
      </c>
      <c r="D406" t="s">
        <v>108</v>
      </c>
      <c r="E406" s="1" t="s">
        <v>88</v>
      </c>
      <c r="F406" t="str">
        <f t="shared" si="53"/>
        <v>http://davidbau.com/reversi/!</v>
      </c>
      <c r="G406">
        <v>31</v>
      </c>
      <c r="H406">
        <v>33</v>
      </c>
      <c r="I406" cm="1">
        <f t="array" aca="1" ref="I406" ca="1">MAX(ROW($C$1:INDIRECT("$C"&amp;(ROW()-1)))*($C406=$C$1:INDIRECT("$C"&amp;(ROW()-1))),ROW($F$1:INDIRECT("$F"&amp;(ROW()-1)))*($C406=$F$1:INDIRECT("$F"&amp;(ROW()-1))))</f>
        <v>405</v>
      </c>
      <c r="J406" cm="1">
        <f t="array" aca="1" ref="J406" ca="1">MAX(ROW($C$1:INDIRECT("$C"&amp;(ROW()-1)))*($F406=$C$1:INDIRECT("$C"&amp;(ROW()-1))),ROW($F$1:INDIRECT("$F"&amp;(ROW()-1)))*($F406=$F$1:INDIRECT("$F"&amp;(ROW()-1))))</f>
        <v>394</v>
      </c>
      <c r="K406" s="2" cm="1">
        <f t="array" aca="1" ref="K406" ca="1">IF($I406&gt;0,IF(INDEX($C:$C,$I406)=$C406,INDEX($S:$S,$I406),INDEX($T:$T,$I406)),1000)</f>
        <v>1034.9015450904806</v>
      </c>
      <c r="L406" s="2" cm="1">
        <f t="array" aca="1" ref="L406" ca="1">IF($J406&gt;0,IF(INDEX($C:$C,$J406)=$F406,INDEX($S:$S,$J406),INDEX($T:$T,$J406)),1000)</f>
        <v>989.75578991156442</v>
      </c>
      <c r="M406">
        <f t="shared" ca="1" si="38"/>
        <v>386.59289023250381</v>
      </c>
      <c r="N406">
        <f t="shared" ca="1" si="39"/>
        <v>298.11887575397549</v>
      </c>
      <c r="O406">
        <f t="shared" ca="1" si="40"/>
        <v>0.56460675781659875</v>
      </c>
      <c r="P406">
        <f t="shared" ca="1" si="41"/>
        <v>0.43539324218340114</v>
      </c>
      <c r="Q406">
        <f t="shared" si="54"/>
        <v>0</v>
      </c>
      <c r="R406">
        <f t="shared" si="55"/>
        <v>1</v>
      </c>
      <c r="S406" s="2">
        <f t="shared" ca="1" si="44"/>
        <v>1016.8341288403494</v>
      </c>
      <c r="T406" s="2">
        <f t="shared" ca="1" si="45"/>
        <v>1007.8232061616956</v>
      </c>
    </row>
    <row r="407" spans="1:82" x14ac:dyDescent="0.25">
      <c r="A407" t="s">
        <v>193</v>
      </c>
      <c r="B407">
        <v>6</v>
      </c>
      <c r="C407" t="str">
        <f t="shared" si="52"/>
        <v>https://wasm-othello.t-yng.jp/!6</v>
      </c>
      <c r="D407" t="s">
        <v>197</v>
      </c>
      <c r="F407" t="str">
        <f t="shared" si="53"/>
        <v>http://www.quickhack.net/flipout/demo/!</v>
      </c>
      <c r="G407">
        <v>21</v>
      </c>
      <c r="H407">
        <v>43</v>
      </c>
      <c r="I407" cm="1">
        <f t="array" aca="1" ref="I407" ca="1">MAX(ROW($C$1:INDIRECT("$C"&amp;(ROW()-1)))*($C407=$C$1:INDIRECT("$C"&amp;(ROW()-1))),ROW($F$1:INDIRECT("$F"&amp;(ROW()-1)))*($C407=$F$1:INDIRECT("$F"&amp;(ROW()-1))))</f>
        <v>406</v>
      </c>
      <c r="J407" cm="1">
        <f t="array" aca="1" ref="J407" ca="1">MAX(ROW($C$1:INDIRECT("$C"&amp;(ROW()-1)))*($F407=$C$1:INDIRECT("$C"&amp;(ROW()-1))),ROW($F$1:INDIRECT("$F"&amp;(ROW()-1)))*($F407=$F$1:INDIRECT("$F"&amp;(ROW()-1))))</f>
        <v>397</v>
      </c>
      <c r="K407" s="2" cm="1">
        <f t="array" aca="1" ref="K407" ca="1">IF($I407&gt;0,IF(INDEX($C:$C,$I407)=$C407,INDEX($S:$S,$I407),INDEX($T:$T,$I407)),1000)</f>
        <v>1016.8341288403494</v>
      </c>
      <c r="L407" s="2" cm="1">
        <f t="array" aca="1" ref="L407" ca="1">IF($J407&gt;0,IF(INDEX($C:$C,$J407)=$F407,INDEX($S:$S,$J407),INDEX($T:$T,$J407)),1000)</f>
        <v>1065.2047730207116</v>
      </c>
      <c r="M407">
        <f t="shared" ca="1" si="38"/>
        <v>348.40575659459341</v>
      </c>
      <c r="N407">
        <f t="shared" ca="1" si="39"/>
        <v>460.26921963391783</v>
      </c>
      <c r="O407">
        <f t="shared" ca="1" si="40"/>
        <v>0.43083533785042299</v>
      </c>
      <c r="P407">
        <f t="shared" ca="1" si="41"/>
        <v>0.56916466214957706</v>
      </c>
      <c r="Q407">
        <f t="shared" si="54"/>
        <v>0</v>
      </c>
      <c r="R407">
        <f t="shared" si="55"/>
        <v>1</v>
      </c>
      <c r="S407" s="2">
        <f t="shared" ca="1" si="44"/>
        <v>1003.0473980291359</v>
      </c>
      <c r="T407" s="2">
        <f t="shared" ca="1" si="45"/>
        <v>1078.9915038319252</v>
      </c>
    </row>
    <row r="408" spans="1:82" x14ac:dyDescent="0.25">
      <c r="A408" t="s">
        <v>116</v>
      </c>
      <c r="B408" t="s">
        <v>131</v>
      </c>
      <c r="C408" t="str">
        <f t="shared" si="52"/>
        <v>https://kana.github.io/othello-js/!M-4096</v>
      </c>
      <c r="D408" t="s">
        <v>197</v>
      </c>
      <c r="F408" t="str">
        <f t="shared" si="53"/>
        <v>http://www.quickhack.net/flipout/demo/!</v>
      </c>
      <c r="G408">
        <v>17</v>
      </c>
      <c r="H408">
        <v>47</v>
      </c>
      <c r="I408" cm="1">
        <f t="array" aca="1" ref="I408" ca="1">MAX(ROW($C$1:INDIRECT("$C"&amp;(ROW()-1)))*($C408=$C$1:INDIRECT("$C"&amp;(ROW()-1))),ROW($F$1:INDIRECT("$F"&amp;(ROW()-1)))*($C408=$F$1:INDIRECT("$F"&amp;(ROW()-1))))</f>
        <v>405</v>
      </c>
      <c r="J408" cm="1">
        <f t="array" aca="1" ref="J408" ca="1">MAX(ROW($C$1:INDIRECT("$C"&amp;(ROW()-1)))*($F408=$C$1:INDIRECT("$C"&amp;(ROW()-1))),ROW($F$1:INDIRECT("$F"&amp;(ROW()-1)))*($F408=$F$1:INDIRECT("$F"&amp;(ROW()-1))))</f>
        <v>407</v>
      </c>
      <c r="K408" s="2" cm="1">
        <f t="array" aca="1" ref="K408" ca="1">IF($I408&gt;0,IF(INDEX($C:$C,$I408)=$C408,INDEX($S:$S,$I408),INDEX($T:$T,$I408)),1000)</f>
        <v>979.94344670955991</v>
      </c>
      <c r="L408" s="2" cm="1">
        <f t="array" aca="1" ref="L408" ca="1">IF($J408&gt;0,IF(INDEX($C:$C,$J408)=$F408,INDEX($S:$S,$J408),INDEX($T:$T,$J408)),1000)</f>
        <v>1078.9915038319252</v>
      </c>
      <c r="M408">
        <f t="shared" ca="1" si="38"/>
        <v>281.74655647443365</v>
      </c>
      <c r="N408">
        <f t="shared" ca="1" si="39"/>
        <v>498.28608526105694</v>
      </c>
      <c r="O408">
        <f t="shared" ca="1" si="40"/>
        <v>0.36119841837333522</v>
      </c>
      <c r="P408">
        <f t="shared" ca="1" si="41"/>
        <v>0.63880158162666467</v>
      </c>
      <c r="Q408">
        <f t="shared" si="54"/>
        <v>0</v>
      </c>
      <c r="R408">
        <f t="shared" si="55"/>
        <v>1</v>
      </c>
      <c r="S408" s="2">
        <f t="shared" ca="1" si="44"/>
        <v>968.38509732161322</v>
      </c>
      <c r="T408" s="2">
        <f t="shared" ca="1" si="45"/>
        <v>1090.5498532198719</v>
      </c>
    </row>
    <row r="409" spans="1:82" x14ac:dyDescent="0.25">
      <c r="A409" t="s">
        <v>116</v>
      </c>
      <c r="B409" t="s">
        <v>117</v>
      </c>
      <c r="C409" t="str">
        <f t="shared" si="52"/>
        <v>https://kana.github.io/othello-js/!PM-1024/e</v>
      </c>
      <c r="D409" t="s">
        <v>197</v>
      </c>
      <c r="F409" t="str">
        <f t="shared" si="53"/>
        <v>http://www.quickhack.net/flipout/demo/!</v>
      </c>
      <c r="G409">
        <v>12</v>
      </c>
      <c r="H409">
        <v>52</v>
      </c>
      <c r="I409" cm="1">
        <f t="array" aca="1" ref="I409" ca="1">MAX(ROW($C$1:INDIRECT("$C"&amp;(ROW()-1)))*($C409=$C$1:INDIRECT("$C"&amp;(ROW()-1))),ROW($F$1:INDIRECT("$F"&amp;(ROW()-1)))*($C409=$F$1:INDIRECT("$F"&amp;(ROW()-1))))</f>
        <v>382</v>
      </c>
      <c r="J409" cm="1">
        <f t="array" aca="1" ref="J409" ca="1">MAX(ROW($C$1:INDIRECT("$C"&amp;(ROW()-1)))*($F409=$C$1:INDIRECT("$C"&amp;(ROW()-1))),ROW($F$1:INDIRECT("$F"&amp;(ROW()-1)))*($F409=$F$1:INDIRECT("$F"&amp;(ROW()-1))))</f>
        <v>408</v>
      </c>
      <c r="K409" s="2" cm="1">
        <f t="array" aca="1" ref="K409" ca="1">IF($I409&gt;0,IF(INDEX($C:$C,$I409)=$C409,INDEX($S:$S,$I409),INDEX($T:$T,$I409)),1000)</f>
        <v>967.35325925008192</v>
      </c>
      <c r="L409" s="2" cm="1">
        <f t="array" aca="1" ref="L409" ca="1">IF($J409&gt;0,IF(INDEX($C:$C,$J409)=$F409,INDEX($S:$S,$J409),INDEX($T:$T,$J409)),1000)</f>
        <v>1090.5498532198719</v>
      </c>
      <c r="M409">
        <f t="shared" ca="1" si="38"/>
        <v>262.04938700626417</v>
      </c>
      <c r="N409">
        <f t="shared" ca="1" si="39"/>
        <v>532.56746690827219</v>
      </c>
      <c r="O409">
        <f t="shared" ca="1" si="40"/>
        <v>0.32978080658033515</v>
      </c>
      <c r="P409">
        <f t="shared" ca="1" si="41"/>
        <v>0.67021919341966485</v>
      </c>
      <c r="Q409">
        <f t="shared" si="54"/>
        <v>0</v>
      </c>
      <c r="R409">
        <f t="shared" si="55"/>
        <v>1</v>
      </c>
      <c r="S409" s="2">
        <f t="shared" ca="1" si="44"/>
        <v>956.80027343951122</v>
      </c>
      <c r="T409" s="2">
        <f t="shared" ca="1" si="45"/>
        <v>1101.1028390304427</v>
      </c>
    </row>
    <row r="410" spans="1:82" x14ac:dyDescent="0.25">
      <c r="A410" t="s">
        <v>17</v>
      </c>
      <c r="B410">
        <v>8</v>
      </c>
      <c r="C410" t="str">
        <f t="shared" si="52"/>
        <v>https://www.enil.no/othello!8</v>
      </c>
      <c r="D410" t="s">
        <v>197</v>
      </c>
      <c r="F410" t="str">
        <f t="shared" si="53"/>
        <v>http://www.quickhack.net/flipout/demo/!</v>
      </c>
      <c r="G410">
        <v>45</v>
      </c>
      <c r="H410">
        <v>19</v>
      </c>
      <c r="I410" cm="1">
        <f t="array" aca="1" ref="I410" ca="1">MAX(ROW($C$1:INDIRECT("$C"&amp;(ROW()-1)))*($C410=$C$1:INDIRECT("$C"&amp;(ROW()-1))),ROW($F$1:INDIRECT("$F"&amp;(ROW()-1)))*($C410=$F$1:INDIRECT("$F"&amp;(ROW()-1))))</f>
        <v>361</v>
      </c>
      <c r="J410" cm="1">
        <f t="array" aca="1" ref="J410" ca="1">MAX(ROW($C$1:INDIRECT("$C"&amp;(ROW()-1)))*($F410=$C$1:INDIRECT("$C"&amp;(ROW()-1))),ROW($F$1:INDIRECT("$F"&amp;(ROW()-1)))*($F410=$F$1:INDIRECT("$F"&amp;(ROW()-1))))</f>
        <v>409</v>
      </c>
      <c r="K410" s="2" cm="1">
        <f t="array" aca="1" ref="K410" ca="1">IF($I410&gt;0,IF(INDEX($C:$C,$I410)=$C410,INDEX($S:$S,$I410),INDEX($T:$T,$I410)),1000)</f>
        <v>1322.4537715401043</v>
      </c>
      <c r="L410" s="2" cm="1">
        <f t="array" aca="1" ref="L410" ca="1">IF($J410&gt;0,IF(INDEX($C:$C,$J410)=$F410,INDEX($S:$S,$J410),INDEX($T:$T,$J410)),1000)</f>
        <v>1101.1028390304427</v>
      </c>
      <c r="M410">
        <f t="shared" ca="1" si="38"/>
        <v>2023.6454685509775</v>
      </c>
      <c r="N410">
        <f t="shared" ca="1" si="39"/>
        <v>565.92267797097452</v>
      </c>
      <c r="O410">
        <f t="shared" ca="1" si="40"/>
        <v>0.78146059653573308</v>
      </c>
      <c r="P410">
        <f t="shared" ca="1" si="41"/>
        <v>0.21853940346426681</v>
      </c>
      <c r="Q410">
        <f t="shared" si="54"/>
        <v>1</v>
      </c>
      <c r="R410">
        <f t="shared" si="55"/>
        <v>0</v>
      </c>
      <c r="S410" s="2">
        <f t="shared" ca="1" si="44"/>
        <v>1329.4470324509609</v>
      </c>
      <c r="T410" s="2">
        <f t="shared" ca="1" si="45"/>
        <v>1094.1095781195861</v>
      </c>
      <c r="V410" t="s">
        <v>19</v>
      </c>
      <c r="W410" t="s">
        <v>20</v>
      </c>
      <c r="X410" t="s">
        <v>21</v>
      </c>
      <c r="Y410" t="s">
        <v>42</v>
      </c>
      <c r="Z410" t="s">
        <v>24</v>
      </c>
      <c r="AA410" t="s">
        <v>46</v>
      </c>
      <c r="AB410" t="s">
        <v>25</v>
      </c>
      <c r="AC410" t="s">
        <v>26</v>
      </c>
      <c r="AD410" t="s">
        <v>78</v>
      </c>
      <c r="AE410" t="s">
        <v>30</v>
      </c>
      <c r="AF410" t="s">
        <v>22</v>
      </c>
      <c r="AG410" t="s">
        <v>29</v>
      </c>
      <c r="AH410" t="s">
        <v>72</v>
      </c>
      <c r="AI410" t="s">
        <v>32</v>
      </c>
      <c r="AJ410" t="s">
        <v>43</v>
      </c>
      <c r="AK410" t="s">
        <v>76</v>
      </c>
      <c r="AL410" t="s">
        <v>33</v>
      </c>
      <c r="AM410" t="s">
        <v>77</v>
      </c>
      <c r="AN410" t="s">
        <v>23</v>
      </c>
      <c r="AO410" t="s">
        <v>54</v>
      </c>
      <c r="AP410" t="s">
        <v>48</v>
      </c>
      <c r="AQ410" t="s">
        <v>31</v>
      </c>
      <c r="AR410" t="s">
        <v>47</v>
      </c>
      <c r="AS410" t="s">
        <v>28</v>
      </c>
      <c r="AT410" t="s">
        <v>36</v>
      </c>
      <c r="AU410" t="s">
        <v>38</v>
      </c>
      <c r="AV410" t="s">
        <v>74</v>
      </c>
      <c r="AW410" t="s">
        <v>73</v>
      </c>
      <c r="AX410" t="s">
        <v>75</v>
      </c>
      <c r="AY410" t="s">
        <v>41</v>
      </c>
      <c r="AZ410" t="s">
        <v>68</v>
      </c>
      <c r="BA410" t="s">
        <v>44</v>
      </c>
      <c r="BB410" t="s">
        <v>39</v>
      </c>
      <c r="BC410" t="s">
        <v>71</v>
      </c>
      <c r="BD410" t="s">
        <v>70</v>
      </c>
      <c r="BE410" t="s">
        <v>66</v>
      </c>
      <c r="BF410" t="s">
        <v>52</v>
      </c>
      <c r="BG410" t="s">
        <v>40</v>
      </c>
      <c r="BH410" t="s">
        <v>56</v>
      </c>
      <c r="BI410" t="s">
        <v>58</v>
      </c>
      <c r="BJ410" t="s">
        <v>55</v>
      </c>
      <c r="BK410" t="s">
        <v>49</v>
      </c>
      <c r="BL410" t="s">
        <v>69</v>
      </c>
      <c r="BM410" t="s">
        <v>63</v>
      </c>
      <c r="BN410" t="s">
        <v>45</v>
      </c>
      <c r="BO410" t="s">
        <v>61</v>
      </c>
      <c r="BP410" t="s">
        <v>59</v>
      </c>
      <c r="BQ410" t="s">
        <v>67</v>
      </c>
      <c r="BR410" t="s">
        <v>62</v>
      </c>
      <c r="BS410" t="s">
        <v>37</v>
      </c>
      <c r="BT410" t="s">
        <v>65</v>
      </c>
      <c r="BU410" t="s">
        <v>64</v>
      </c>
      <c r="BV410" t="s">
        <v>35</v>
      </c>
      <c r="BW410" t="s">
        <v>53</v>
      </c>
      <c r="BX410" t="s">
        <v>27</v>
      </c>
      <c r="BY410" t="s">
        <v>34</v>
      </c>
      <c r="BZ410" t="s">
        <v>57</v>
      </c>
      <c r="CA410" t="s">
        <v>50</v>
      </c>
      <c r="CB410" t="s">
        <v>51</v>
      </c>
      <c r="CC410" t="s">
        <v>60</v>
      </c>
    </row>
    <row r="411" spans="1:82" x14ac:dyDescent="0.25">
      <c r="A411" t="s">
        <v>17</v>
      </c>
      <c r="B411">
        <v>3</v>
      </c>
      <c r="C411" t="str">
        <f t="shared" si="52"/>
        <v>https://www.enil.no/othello!3</v>
      </c>
      <c r="D411" t="s">
        <v>197</v>
      </c>
      <c r="F411" t="str">
        <f t="shared" si="53"/>
        <v>http://www.quickhack.net/flipout/demo/!</v>
      </c>
      <c r="G411">
        <v>31</v>
      </c>
      <c r="H411">
        <v>33</v>
      </c>
      <c r="I411" cm="1">
        <f t="array" aca="1" ref="I411" ca="1">MAX(ROW($C$1:INDIRECT("$C"&amp;(ROW()-1)))*($C411=$C$1:INDIRECT("$C"&amp;(ROW()-1))),ROW($F$1:INDIRECT("$F"&amp;(ROW()-1)))*($C411=$F$1:INDIRECT("$F"&amp;(ROW()-1))))</f>
        <v>399</v>
      </c>
      <c r="J411" cm="1">
        <f t="array" aca="1" ref="J411" ca="1">MAX(ROW($C$1:INDIRECT("$C"&amp;(ROW()-1)))*($F411=$C$1:INDIRECT("$C"&amp;(ROW()-1))),ROW($F$1:INDIRECT("$F"&amp;(ROW()-1)))*($F411=$F$1:INDIRECT("$F"&amp;(ROW()-1))))</f>
        <v>410</v>
      </c>
      <c r="K411" s="2" cm="1">
        <f t="array" aca="1" ref="K411" ca="1">IF($I411&gt;0,IF(INDEX($C:$C,$I411)=$C411,INDEX($S:$S,$I411),INDEX($T:$T,$I411)),1000)</f>
        <v>1140.8692422628301</v>
      </c>
      <c r="L411" s="2" cm="1">
        <f t="array" aca="1" ref="L411" ca="1">IF($J411&gt;0,IF(INDEX($C:$C,$J411)=$F411,INDEX($S:$S,$J411),INDEX($T:$T,$J411)),1000)</f>
        <v>1094.1095781195861</v>
      </c>
      <c r="M411">
        <f t="shared" ca="1" si="38"/>
        <v>711.49705311156492</v>
      </c>
      <c r="N411">
        <f t="shared" ca="1" si="39"/>
        <v>543.59311231820652</v>
      </c>
      <c r="O411">
        <f t="shared" ca="1" si="40"/>
        <v>0.56688919466429899</v>
      </c>
      <c r="P411">
        <f t="shared" ca="1" si="41"/>
        <v>0.43311080533570107</v>
      </c>
      <c r="Q411">
        <f t="shared" si="54"/>
        <v>0</v>
      </c>
      <c r="R411">
        <f t="shared" si="55"/>
        <v>1</v>
      </c>
      <c r="S411" s="2">
        <f t="shared" ca="1" si="44"/>
        <v>1122.7287880335725</v>
      </c>
      <c r="T411" s="2">
        <f t="shared" ca="1" si="45"/>
        <v>1112.2500323488437</v>
      </c>
      <c r="V411" t="s">
        <v>86</v>
      </c>
      <c r="W411" t="s">
        <v>20</v>
      </c>
      <c r="X411" t="s">
        <v>79</v>
      </c>
      <c r="Y411" t="s">
        <v>42</v>
      </c>
      <c r="Z411" t="s">
        <v>25</v>
      </c>
      <c r="AA411" t="s">
        <v>46</v>
      </c>
      <c r="AB411" t="s">
        <v>24</v>
      </c>
      <c r="AC411" t="s">
        <v>26</v>
      </c>
      <c r="AD411" t="s">
        <v>78</v>
      </c>
      <c r="AE411" t="s">
        <v>30</v>
      </c>
      <c r="AF411" t="s">
        <v>22</v>
      </c>
      <c r="AG411" t="s">
        <v>29</v>
      </c>
      <c r="AH411" t="s">
        <v>31</v>
      </c>
      <c r="AI411" t="s">
        <v>32</v>
      </c>
      <c r="AJ411" t="s">
        <v>44</v>
      </c>
      <c r="AK411" t="s">
        <v>36</v>
      </c>
      <c r="AL411" t="s">
        <v>43</v>
      </c>
      <c r="AM411" t="s">
        <v>34</v>
      </c>
      <c r="AN411" t="s">
        <v>28</v>
      </c>
      <c r="AO411" t="s">
        <v>27</v>
      </c>
      <c r="AP411" t="s">
        <v>33</v>
      </c>
      <c r="AQ411" t="s">
        <v>35</v>
      </c>
      <c r="AR411" t="s">
        <v>72</v>
      </c>
      <c r="AS411" t="s">
        <v>76</v>
      </c>
      <c r="AT411" t="s">
        <v>54</v>
      </c>
      <c r="AU411" t="s">
        <v>39</v>
      </c>
      <c r="AV411" t="s">
        <v>41</v>
      </c>
      <c r="AW411" t="s">
        <v>38</v>
      </c>
      <c r="AX411" t="s">
        <v>64</v>
      </c>
      <c r="AY411" t="s">
        <v>47</v>
      </c>
      <c r="AZ411" t="s">
        <v>52</v>
      </c>
      <c r="BA411" t="s">
        <v>71</v>
      </c>
      <c r="BB411" t="s">
        <v>48</v>
      </c>
      <c r="BC411" t="s">
        <v>61</v>
      </c>
      <c r="BD411" t="s">
        <v>56</v>
      </c>
      <c r="BE411" t="s">
        <v>57</v>
      </c>
      <c r="BF411" t="s">
        <v>62</v>
      </c>
      <c r="BG411" t="s">
        <v>59</v>
      </c>
      <c r="BH411" t="s">
        <v>75</v>
      </c>
      <c r="BI411" t="s">
        <v>73</v>
      </c>
      <c r="BJ411" t="s">
        <v>74</v>
      </c>
      <c r="BK411" t="s">
        <v>77</v>
      </c>
      <c r="BL411" t="s">
        <v>58</v>
      </c>
      <c r="BM411" t="s">
        <v>67</v>
      </c>
      <c r="BN411" t="s">
        <v>65</v>
      </c>
      <c r="BO411" t="s">
        <v>68</v>
      </c>
      <c r="BP411" t="s">
        <v>23</v>
      </c>
      <c r="BQ411" t="s">
        <v>40</v>
      </c>
      <c r="BR411" t="s">
        <v>45</v>
      </c>
      <c r="BS411" t="s">
        <v>37</v>
      </c>
      <c r="BT411" t="s">
        <v>53</v>
      </c>
      <c r="BU411" t="s">
        <v>55</v>
      </c>
      <c r="BV411" t="s">
        <v>49</v>
      </c>
      <c r="BW411" t="s">
        <v>50</v>
      </c>
      <c r="BX411" t="s">
        <v>63</v>
      </c>
      <c r="BY411" t="s">
        <v>69</v>
      </c>
      <c r="BZ411" t="s">
        <v>66</v>
      </c>
      <c r="CA411" t="s">
        <v>70</v>
      </c>
      <c r="CB411" t="s">
        <v>51</v>
      </c>
      <c r="CC411" t="s">
        <v>60</v>
      </c>
    </row>
    <row r="412" spans="1:82" x14ac:dyDescent="0.25">
      <c r="A412" t="s">
        <v>129</v>
      </c>
      <c r="B412" t="s">
        <v>95</v>
      </c>
      <c r="C412" t="str">
        <f t="shared" si="52"/>
        <v>http://www.midnightbeach.com/jon/ReversiScript/!Hard</v>
      </c>
      <c r="D412" t="s">
        <v>197</v>
      </c>
      <c r="F412" t="str">
        <f t="shared" si="53"/>
        <v>http://www.quickhack.net/flipout/demo/!</v>
      </c>
      <c r="G412">
        <v>23</v>
      </c>
      <c r="H412">
        <v>0</v>
      </c>
      <c r="I412" cm="1">
        <f t="array" aca="1" ref="I412" ca="1">MAX(ROW($C$1:INDIRECT("$C"&amp;(ROW()-1)))*($C412=$C$1:INDIRECT("$C"&amp;(ROW()-1))),ROW($F$1:INDIRECT("$F"&amp;(ROW()-1)))*($C412=$F$1:INDIRECT("$F"&amp;(ROW()-1))))</f>
        <v>400</v>
      </c>
      <c r="J412" cm="1">
        <f t="array" aca="1" ref="J412" ca="1">MAX(ROW($C$1:INDIRECT("$C"&amp;(ROW()-1)))*($F412=$C$1:INDIRECT("$C"&amp;(ROW()-1))),ROW($F$1:INDIRECT("$F"&amp;(ROW()-1)))*($F412=$F$1:INDIRECT("$F"&amp;(ROW()-1))))</f>
        <v>411</v>
      </c>
      <c r="K412" s="2" cm="1">
        <f t="array" aca="1" ref="K412" ca="1">IF($I412&gt;0,IF(INDEX($C:$C,$I412)=$C412,INDEX($S:$S,$I412),INDEX($T:$T,$I412)),1000)</f>
        <v>1055.4833753157477</v>
      </c>
      <c r="L412" s="2" cm="1">
        <f t="array" aca="1" ref="L412" ca="1">IF($J412&gt;0,IF(INDEX($C:$C,$J412)=$F412,INDEX($S:$S,$J412),INDEX($T:$T,$J412)),1000)</f>
        <v>1112.2500323488437</v>
      </c>
      <c r="M412">
        <f t="shared" ca="1" si="38"/>
        <v>435.21959280598827</v>
      </c>
      <c r="N412">
        <f t="shared" ca="1" si="39"/>
        <v>603.42747565801039</v>
      </c>
      <c r="O412">
        <f t="shared" ca="1" si="40"/>
        <v>0.41902548615441815</v>
      </c>
      <c r="P412">
        <f t="shared" ca="1" si="41"/>
        <v>0.58097451384558185</v>
      </c>
      <c r="Q412">
        <f t="shared" si="54"/>
        <v>1</v>
      </c>
      <c r="R412">
        <f t="shared" si="55"/>
        <v>0</v>
      </c>
      <c r="S412" s="2">
        <f t="shared" ca="1" si="44"/>
        <v>1074.0745597588063</v>
      </c>
      <c r="T412" s="2">
        <f t="shared" ca="1" si="45"/>
        <v>1093.658847905785</v>
      </c>
    </row>
    <row r="413" spans="1:82" x14ac:dyDescent="0.25">
      <c r="A413" t="s">
        <v>118</v>
      </c>
      <c r="C413" t="str">
        <f t="shared" si="52"/>
        <v>http://omerkel.github.io/UCThello/html5/src/!</v>
      </c>
      <c r="D413" t="s">
        <v>197</v>
      </c>
      <c r="F413" t="str">
        <f t="shared" si="53"/>
        <v>http://www.quickhack.net/flipout/demo/!</v>
      </c>
      <c r="G413">
        <v>25</v>
      </c>
      <c r="H413">
        <v>0</v>
      </c>
      <c r="I413" cm="1">
        <f t="array" aca="1" ref="I413" ca="1">MAX(ROW($C$1:INDIRECT("$C"&amp;(ROW()-1)))*($C413=$C$1:INDIRECT("$C"&amp;(ROW()-1))),ROW($F$1:INDIRECT("$F"&amp;(ROW()-1)))*($C413=$F$1:INDIRECT("$F"&amp;(ROW()-1))))</f>
        <v>404</v>
      </c>
      <c r="J413" cm="1">
        <f t="array" aca="1" ref="J413" ca="1">MAX(ROW($C$1:INDIRECT("$C"&amp;(ROW()-1)))*($F413=$C$1:INDIRECT("$C"&amp;(ROW()-1))),ROW($F$1:INDIRECT("$F"&amp;(ROW()-1)))*($F413=$F$1:INDIRECT("$F"&amp;(ROW()-1))))</f>
        <v>412</v>
      </c>
      <c r="K413" s="2" cm="1">
        <f t="array" aca="1" ref="K413" ca="1">IF($I413&gt;0,IF(INDEX($C:$C,$I413)=$C413,INDEX($S:$S,$I413),INDEX($T:$T,$I413)),1000)</f>
        <v>1019.8792854846276</v>
      </c>
      <c r="L413" s="2" cm="1">
        <f t="array" aca="1" ref="L413" ca="1">IF($J413&gt;0,IF(INDEX($C:$C,$J413)=$F413,INDEX($S:$S,$J413),INDEX($T:$T,$J413)),1000)</f>
        <v>1093.658847905785</v>
      </c>
      <c r="M413">
        <f t="shared" ca="1" si="38"/>
        <v>354.56691909563619</v>
      </c>
      <c r="N413">
        <f t="shared" ca="1" si="39"/>
        <v>542.1845274364324</v>
      </c>
      <c r="O413">
        <f t="shared" ca="1" si="40"/>
        <v>0.39539040663588892</v>
      </c>
      <c r="P413">
        <f t="shared" ca="1" si="41"/>
        <v>0.60460959336411113</v>
      </c>
      <c r="Q413">
        <f t="shared" si="54"/>
        <v>1</v>
      </c>
      <c r="R413">
        <f t="shared" si="55"/>
        <v>0</v>
      </c>
      <c r="S413" s="2">
        <f t="shared" ca="1" si="44"/>
        <v>1039.2267924722792</v>
      </c>
      <c r="T413" s="2">
        <f t="shared" ca="1" si="45"/>
        <v>1074.3113409181335</v>
      </c>
    </row>
    <row r="414" spans="1:82" x14ac:dyDescent="0.25">
      <c r="A414" t="s">
        <v>124</v>
      </c>
      <c r="B414">
        <v>3</v>
      </c>
      <c r="C414" t="str">
        <f t="shared" si="52"/>
        <v>https://www.lutanho.net/play/reversi.html!3</v>
      </c>
      <c r="D414" t="s">
        <v>197</v>
      </c>
      <c r="F414" t="str">
        <f t="shared" si="53"/>
        <v>http://www.quickhack.net/flipout/demo/!</v>
      </c>
      <c r="G414">
        <v>9</v>
      </c>
      <c r="H414">
        <v>55</v>
      </c>
      <c r="I414" cm="1">
        <f t="array" aca="1" ref="I414" ca="1">MAX(ROW($C$1:INDIRECT("$C"&amp;(ROW()-1)))*($C414=$C$1:INDIRECT("$C"&amp;(ROW()-1))),ROW($F$1:INDIRECT("$F"&amp;(ROW()-1)))*($C414=$F$1:INDIRECT("$F"&amp;(ROW()-1))))</f>
        <v>403</v>
      </c>
      <c r="J414" cm="1">
        <f t="array" aca="1" ref="J414" ca="1">MAX(ROW($C$1:INDIRECT("$C"&amp;(ROW()-1)))*($F414=$C$1:INDIRECT("$C"&amp;(ROW()-1))),ROW($F$1:INDIRECT("$F"&amp;(ROW()-1)))*($F414=$F$1:INDIRECT("$F"&amp;(ROW()-1))))</f>
        <v>413</v>
      </c>
      <c r="K414" s="2" cm="1">
        <f t="array" aca="1" ref="K414" ca="1">IF($I414&gt;0,IF(INDEX($C:$C,$I414)=$C414,INDEX($S:$S,$I414),INDEX($T:$T,$I414)),1000)</f>
        <v>990.02331056734795</v>
      </c>
      <c r="L414" s="2" cm="1">
        <f t="array" aca="1" ref="L414" ca="1">IF($J414&gt;0,IF(INDEX($C:$C,$J414)=$F414,INDEX($S:$S,$J414),INDEX($T:$T,$J414)),1000)</f>
        <v>1074.3113409181335</v>
      </c>
      <c r="M414">
        <f t="shared" ca="1" si="38"/>
        <v>298.57832435792625</v>
      </c>
      <c r="N414">
        <f t="shared" ca="1" si="39"/>
        <v>485.04089020339723</v>
      </c>
      <c r="O414">
        <f t="shared" ca="1" si="40"/>
        <v>0.38102476152919867</v>
      </c>
      <c r="P414">
        <f t="shared" ca="1" si="41"/>
        <v>0.61897523847080127</v>
      </c>
      <c r="Q414">
        <f t="shared" si="54"/>
        <v>0</v>
      </c>
      <c r="R414">
        <f t="shared" si="55"/>
        <v>1</v>
      </c>
      <c r="S414" s="2">
        <f t="shared" ca="1" si="44"/>
        <v>977.83051819841364</v>
      </c>
      <c r="T414" s="2">
        <f t="shared" ca="1" si="45"/>
        <v>1086.5041332870678</v>
      </c>
    </row>
    <row r="415" spans="1:82" x14ac:dyDescent="0.25">
      <c r="A415" t="s">
        <v>17</v>
      </c>
      <c r="B415">
        <v>3</v>
      </c>
      <c r="C415" t="str">
        <f t="shared" si="52"/>
        <v>https://www.enil.no/othello!3</v>
      </c>
      <c r="D415" t="s">
        <v>17</v>
      </c>
      <c r="E415">
        <v>8</v>
      </c>
      <c r="F415" t="str">
        <f t="shared" si="53"/>
        <v>https://www.enil.no/othello!8</v>
      </c>
      <c r="G415">
        <v>25</v>
      </c>
      <c r="H415">
        <v>39</v>
      </c>
      <c r="I415" cm="1">
        <f t="array" aca="1" ref="I415" ca="1">MAX(ROW($C$1:INDIRECT("$C"&amp;(ROW()-1)))*($C415=$C$1:INDIRECT("$C"&amp;(ROW()-1))),ROW($F$1:INDIRECT("$F"&amp;(ROW()-1)))*($C415=$F$1:INDIRECT("$F"&amp;(ROW()-1))))</f>
        <v>411</v>
      </c>
      <c r="J415" cm="1">
        <f t="array" aca="1" ref="J415" ca="1">MAX(ROW($C$1:INDIRECT("$C"&amp;(ROW()-1)))*($F415=$C$1:INDIRECT("$C"&amp;(ROW()-1))),ROW($F$1:INDIRECT("$F"&amp;(ROW()-1)))*($F415=$F$1:INDIRECT("$F"&amp;(ROW()-1))))</f>
        <v>410</v>
      </c>
      <c r="K415" s="2" cm="1">
        <f t="array" aca="1" ref="K415" ca="1">IF($I415&gt;0,IF(INDEX($C:$C,$I415)=$C415,INDEX($S:$S,$I415),INDEX($T:$T,$I415)),1000)</f>
        <v>1122.7287880335725</v>
      </c>
      <c r="L415" s="2" cm="1">
        <f t="array" aca="1" ref="L415" ca="1">IF($J415&gt;0,IF(INDEX($C:$C,$J415)=$F415,INDEX($S:$S,$J415),INDEX($T:$T,$J415)),1000)</f>
        <v>1329.4470324509609</v>
      </c>
      <c r="M415">
        <f t="shared" ca="1" si="38"/>
        <v>640.94678003251101</v>
      </c>
      <c r="N415">
        <f t="shared" ca="1" si="39"/>
        <v>2106.7722104539989</v>
      </c>
      <c r="O415">
        <f t="shared" ca="1" si="40"/>
        <v>0.23326503993009315</v>
      </c>
      <c r="P415">
        <f t="shared" ca="1" si="41"/>
        <v>0.76673496006990682</v>
      </c>
      <c r="Q415">
        <f t="shared" si="54"/>
        <v>0</v>
      </c>
      <c r="R415">
        <f t="shared" si="55"/>
        <v>1</v>
      </c>
      <c r="S415" s="2">
        <f t="shared" ca="1" si="44"/>
        <v>1115.2643067558095</v>
      </c>
      <c r="T415" s="2">
        <f t="shared" ca="1" si="45"/>
        <v>1336.911513728724</v>
      </c>
      <c r="V415" t="s">
        <v>19</v>
      </c>
      <c r="W415" t="s">
        <v>42</v>
      </c>
      <c r="X415" t="s">
        <v>43</v>
      </c>
      <c r="Y415" t="s">
        <v>48</v>
      </c>
      <c r="Z415" t="s">
        <v>30</v>
      </c>
      <c r="AA415" t="s">
        <v>78</v>
      </c>
      <c r="AB415" t="s">
        <v>77</v>
      </c>
      <c r="AC415" t="s">
        <v>72</v>
      </c>
      <c r="AD415" t="s">
        <v>21</v>
      </c>
      <c r="AE415" t="s">
        <v>29</v>
      </c>
      <c r="AF415" t="s">
        <v>76</v>
      </c>
      <c r="AG415" t="s">
        <v>73</v>
      </c>
      <c r="AH415" t="s">
        <v>33</v>
      </c>
      <c r="AI415" t="s">
        <v>38</v>
      </c>
      <c r="AJ415" t="s">
        <v>71</v>
      </c>
      <c r="AK415" t="s">
        <v>75</v>
      </c>
      <c r="AL415" t="s">
        <v>56</v>
      </c>
      <c r="AM415" t="s">
        <v>22</v>
      </c>
      <c r="AN415" t="s">
        <v>54</v>
      </c>
      <c r="AO415" t="s">
        <v>32</v>
      </c>
      <c r="AP415" t="s">
        <v>74</v>
      </c>
      <c r="AQ415" t="s">
        <v>70</v>
      </c>
      <c r="AR415" t="s">
        <v>62</v>
      </c>
      <c r="AS415" t="s">
        <v>68</v>
      </c>
      <c r="AT415" t="s">
        <v>26</v>
      </c>
      <c r="AU415" t="s">
        <v>59</v>
      </c>
      <c r="AV415" t="s">
        <v>23</v>
      </c>
      <c r="AW415" t="s">
        <v>61</v>
      </c>
      <c r="AX415" t="s">
        <v>55</v>
      </c>
      <c r="AY415" t="s">
        <v>60</v>
      </c>
      <c r="AZ415" t="s">
        <v>67</v>
      </c>
      <c r="BA415" t="s">
        <v>49</v>
      </c>
      <c r="BB415" t="s">
        <v>53</v>
      </c>
      <c r="BC415" t="s">
        <v>31</v>
      </c>
      <c r="BD415" t="s">
        <v>57</v>
      </c>
      <c r="BE415" t="s">
        <v>58</v>
      </c>
      <c r="BF415" t="s">
        <v>20</v>
      </c>
      <c r="BG415" t="s">
        <v>34</v>
      </c>
      <c r="BH415" t="s">
        <v>27</v>
      </c>
      <c r="BI415" t="s">
        <v>35</v>
      </c>
      <c r="BJ415" t="s">
        <v>28</v>
      </c>
      <c r="BK415" t="s">
        <v>51</v>
      </c>
      <c r="BL415" t="s">
        <v>50</v>
      </c>
      <c r="BM415" t="s">
        <v>65</v>
      </c>
      <c r="BN415" t="s">
        <v>25</v>
      </c>
      <c r="BO415" t="s">
        <v>44</v>
      </c>
      <c r="BP415" t="s">
        <v>39</v>
      </c>
      <c r="BQ415" t="s">
        <v>40</v>
      </c>
      <c r="BR415" t="s">
        <v>24</v>
      </c>
      <c r="BS415" t="s">
        <v>41</v>
      </c>
      <c r="BT415" t="s">
        <v>66</v>
      </c>
      <c r="BU415" t="s">
        <v>63</v>
      </c>
      <c r="BV415" t="s">
        <v>46</v>
      </c>
      <c r="BW415" t="s">
        <v>47</v>
      </c>
      <c r="BX415" t="s">
        <v>52</v>
      </c>
      <c r="BY415" t="s">
        <v>45</v>
      </c>
      <c r="BZ415" t="s">
        <v>37</v>
      </c>
      <c r="CA415" t="s">
        <v>36</v>
      </c>
      <c r="CB415" t="s">
        <v>64</v>
      </c>
      <c r="CC415" t="s">
        <v>87</v>
      </c>
      <c r="CD415" t="s">
        <v>69</v>
      </c>
    </row>
    <row r="416" spans="1:82" x14ac:dyDescent="0.25">
      <c r="A416" t="s">
        <v>17</v>
      </c>
      <c r="B416">
        <v>3</v>
      </c>
      <c r="C416" t="str">
        <f t="shared" si="52"/>
        <v>https://www.enil.no/othello!3</v>
      </c>
      <c r="D416" t="s">
        <v>129</v>
      </c>
      <c r="E416" t="s">
        <v>95</v>
      </c>
      <c r="F416" t="str">
        <f t="shared" si="53"/>
        <v>http://www.midnightbeach.com/jon/ReversiScript/!Hard</v>
      </c>
      <c r="G416">
        <v>49</v>
      </c>
      <c r="H416">
        <v>15</v>
      </c>
      <c r="I416" cm="1">
        <f t="array" aca="1" ref="I416" ca="1">MAX(ROW($C$1:INDIRECT("$C"&amp;(ROW()-1)))*($C416=$C$1:INDIRECT("$C"&amp;(ROW()-1))),ROW($F$1:INDIRECT("$F"&amp;(ROW()-1)))*($C416=$F$1:INDIRECT("$F"&amp;(ROW()-1))))</f>
        <v>415</v>
      </c>
      <c r="J416" cm="1">
        <f t="array" aca="1" ref="J416" ca="1">MAX(ROW($C$1:INDIRECT("$C"&amp;(ROW()-1)))*($F416=$C$1:INDIRECT("$C"&amp;(ROW()-1))),ROW($F$1:INDIRECT("$F"&amp;(ROW()-1)))*($F416=$F$1:INDIRECT("$F"&amp;(ROW()-1))))</f>
        <v>412</v>
      </c>
      <c r="K416" s="2" cm="1">
        <f t="array" aca="1" ref="K416" ca="1">IF($I416&gt;0,IF(INDEX($C:$C,$I416)=$C416,INDEX($S:$S,$I416),INDEX($T:$T,$I416)),1000)</f>
        <v>1115.2643067558095</v>
      </c>
      <c r="L416" s="2" cm="1">
        <f t="array" aca="1" ref="L416" ca="1">IF($J416&gt;0,IF(INDEX($C:$C,$J416)=$F416,INDEX($S:$S,$J416),INDEX($T:$T,$J416)),1000)</f>
        <v>1074.0745597588063</v>
      </c>
      <c r="M416">
        <f t="shared" ca="1" si="38"/>
        <v>613.9892493001222</v>
      </c>
      <c r="N416">
        <f t="shared" ca="1" si="39"/>
        <v>484.38021919505132</v>
      </c>
      <c r="O416">
        <f t="shared" ca="1" si="40"/>
        <v>0.55900065224984918</v>
      </c>
      <c r="P416">
        <f t="shared" ca="1" si="41"/>
        <v>0.44099934775015076</v>
      </c>
      <c r="Q416">
        <f t="shared" si="54"/>
        <v>1</v>
      </c>
      <c r="R416">
        <f t="shared" si="55"/>
        <v>0</v>
      </c>
      <c r="S416" s="2">
        <f t="shared" ca="1" si="44"/>
        <v>1129.3762858838143</v>
      </c>
      <c r="T416" s="2">
        <f t="shared" ca="1" si="45"/>
        <v>1059.9625806308015</v>
      </c>
      <c r="V416" t="s">
        <v>93</v>
      </c>
      <c r="W416" t="s">
        <v>38</v>
      </c>
      <c r="X416" t="s">
        <v>43</v>
      </c>
      <c r="Y416" t="s">
        <v>29</v>
      </c>
      <c r="Z416" t="s">
        <v>55</v>
      </c>
      <c r="AA416" t="s">
        <v>30</v>
      </c>
      <c r="AB416" t="s">
        <v>20</v>
      </c>
      <c r="AC416" t="s">
        <v>60</v>
      </c>
      <c r="AD416" t="s">
        <v>54</v>
      </c>
      <c r="AE416" t="s">
        <v>61</v>
      </c>
      <c r="AF416" t="s">
        <v>62</v>
      </c>
      <c r="AG416" t="s">
        <v>59</v>
      </c>
      <c r="AH416" t="s">
        <v>42</v>
      </c>
      <c r="AI416" t="s">
        <v>21</v>
      </c>
      <c r="AJ416" t="s">
        <v>79</v>
      </c>
      <c r="AK416" t="s">
        <v>56</v>
      </c>
      <c r="AL416" t="s">
        <v>22</v>
      </c>
      <c r="AM416" t="s">
        <v>31</v>
      </c>
      <c r="AN416" t="s">
        <v>26</v>
      </c>
      <c r="AO416" t="s">
        <v>27</v>
      </c>
      <c r="AP416" t="s">
        <v>58</v>
      </c>
      <c r="AQ416" t="s">
        <v>57</v>
      </c>
      <c r="AR416" t="s">
        <v>32</v>
      </c>
      <c r="AS416" t="s">
        <v>49</v>
      </c>
      <c r="AT416" t="s">
        <v>46</v>
      </c>
      <c r="AU416" t="s">
        <v>78</v>
      </c>
      <c r="AV416" t="s">
        <v>77</v>
      </c>
      <c r="AW416" t="s">
        <v>72</v>
      </c>
      <c r="AX416" t="s">
        <v>25</v>
      </c>
      <c r="AY416" t="s">
        <v>73</v>
      </c>
      <c r="AZ416" t="s">
        <v>23</v>
      </c>
      <c r="BA416" t="s">
        <v>28</v>
      </c>
      <c r="BB416" t="s">
        <v>35</v>
      </c>
      <c r="BC416" t="s">
        <v>53</v>
      </c>
      <c r="BD416" t="s">
        <v>74</v>
      </c>
      <c r="BE416" t="s">
        <v>71</v>
      </c>
      <c r="BF416" t="s">
        <v>70</v>
      </c>
      <c r="BG416" t="s">
        <v>76</v>
      </c>
      <c r="BH416" t="s">
        <v>48</v>
      </c>
      <c r="BI416" t="s">
        <v>36</v>
      </c>
      <c r="BJ416" t="s">
        <v>37</v>
      </c>
      <c r="BK416" t="s">
        <v>24</v>
      </c>
      <c r="BL416" t="s">
        <v>41</v>
      </c>
      <c r="BM416" t="s">
        <v>47</v>
      </c>
      <c r="BN416" t="s">
        <v>39</v>
      </c>
      <c r="BO416" t="s">
        <v>44</v>
      </c>
      <c r="BP416" t="s">
        <v>52</v>
      </c>
      <c r="BQ416" t="s">
        <v>67</v>
      </c>
      <c r="BR416" t="s">
        <v>65</v>
      </c>
      <c r="BS416" t="s">
        <v>34</v>
      </c>
      <c r="BT416" t="s">
        <v>51</v>
      </c>
      <c r="BU416" t="s">
        <v>66</v>
      </c>
      <c r="BV416" t="s">
        <v>64</v>
      </c>
      <c r="BW416" t="s">
        <v>68</v>
      </c>
      <c r="BX416" t="s">
        <v>69</v>
      </c>
      <c r="BY416" t="s">
        <v>40</v>
      </c>
      <c r="BZ416" t="s">
        <v>45</v>
      </c>
      <c r="CA416" t="s">
        <v>63</v>
      </c>
      <c r="CB416" t="s">
        <v>50</v>
      </c>
      <c r="CC416" t="s">
        <v>87</v>
      </c>
      <c r="CD416" t="s">
        <v>75</v>
      </c>
    </row>
    <row r="417" spans="1:83" x14ac:dyDescent="0.25">
      <c r="A417" t="s">
        <v>17</v>
      </c>
      <c r="B417">
        <v>3</v>
      </c>
      <c r="C417" t="str">
        <f t="shared" si="52"/>
        <v>https://www.enil.no/othello!3</v>
      </c>
      <c r="D417" t="s">
        <v>190</v>
      </c>
      <c r="E417">
        <v>10</v>
      </c>
      <c r="F417" t="str">
        <f t="shared" si="53"/>
        <v>https://ogeon.github.io/reversi/!10</v>
      </c>
      <c r="G417">
        <v>50</v>
      </c>
      <c r="H417">
        <v>14</v>
      </c>
      <c r="I417" cm="1">
        <f t="array" aca="1" ref="I417" ca="1">MAX(ROW($C$1:INDIRECT("$C"&amp;(ROW()-1)))*($C417=$C$1:INDIRECT("$C"&amp;(ROW()-1))),ROW($F$1:INDIRECT("$F"&amp;(ROW()-1)))*($C417=$F$1:INDIRECT("$F"&amp;(ROW()-1))))</f>
        <v>416</v>
      </c>
      <c r="J417" cm="1">
        <f t="array" aca="1" ref="J417" ca="1">MAX(ROW($C$1:INDIRECT("$C"&amp;(ROW()-1)))*($F417=$C$1:INDIRECT("$C"&amp;(ROW()-1))),ROW($F$1:INDIRECT("$F"&amp;(ROW()-1)))*($F417=$F$1:INDIRECT("$F"&amp;(ROW()-1))))</f>
        <v>366</v>
      </c>
      <c r="K417" s="2" cm="1">
        <f t="array" aca="1" ref="K417" ca="1">IF($I417&gt;0,IF(INDEX($C:$C,$I417)=$C417,INDEX($S:$S,$I417),INDEX($T:$T,$I417)),1000)</f>
        <v>1129.3762858838143</v>
      </c>
      <c r="L417" s="2" cm="1">
        <f t="array" aca="1" ref="L417" ca="1">IF($J417&gt;0,IF(INDEX($C:$C,$J417)=$F417,INDEX($S:$S,$J417),INDEX($T:$T,$J417)),1000)</f>
        <v>1056.707830638104</v>
      </c>
      <c r="M417">
        <f t="shared" ref="M417:M671" ca="1" si="56">10^($K417/400)</f>
        <v>665.94860683112211</v>
      </c>
      <c r="N417">
        <f t="shared" ref="N417:N671" ca="1" si="57">10^($L417/400)</f>
        <v>438.29808847647848</v>
      </c>
      <c r="O417">
        <f t="shared" ref="O417:O671" ca="1" si="58">$M417/($M417+$N417)</f>
        <v>0.60307955610011088</v>
      </c>
      <c r="P417">
        <f t="shared" ref="P417:P671" ca="1" si="59">$N417/($M417+$N417)</f>
        <v>0.39692044389988923</v>
      </c>
      <c r="Q417">
        <f t="shared" si="54"/>
        <v>1</v>
      </c>
      <c r="R417">
        <f t="shared" si="55"/>
        <v>0</v>
      </c>
      <c r="S417" s="2">
        <f t="shared" ref="S417:S671" ca="1" si="60">$K417+32*($Q417-$O417)</f>
        <v>1142.0777400886107</v>
      </c>
      <c r="T417" s="2">
        <f t="shared" ref="T417:T671" ca="1" si="61">$L417+32*($R417-$P417)</f>
        <v>1044.0063764333077</v>
      </c>
      <c r="V417" t="s">
        <v>93</v>
      </c>
      <c r="W417" t="s">
        <v>29</v>
      </c>
      <c r="X417" t="s">
        <v>22</v>
      </c>
      <c r="Y417" t="s">
        <v>49</v>
      </c>
      <c r="Z417" t="s">
        <v>23</v>
      </c>
      <c r="AA417" t="s">
        <v>38</v>
      </c>
      <c r="AB417" t="s">
        <v>79</v>
      </c>
      <c r="AC417" t="s">
        <v>28</v>
      </c>
      <c r="AD417" t="s">
        <v>32</v>
      </c>
      <c r="AE417" t="s">
        <v>54</v>
      </c>
      <c r="AF417" t="s">
        <v>43</v>
      </c>
      <c r="AG417" t="s">
        <v>26</v>
      </c>
      <c r="AH417" t="s">
        <v>27</v>
      </c>
      <c r="AI417" t="s">
        <v>76</v>
      </c>
      <c r="AJ417" t="s">
        <v>35</v>
      </c>
      <c r="AK417" t="s">
        <v>30</v>
      </c>
      <c r="AL417" t="s">
        <v>53</v>
      </c>
      <c r="AM417" t="s">
        <v>42</v>
      </c>
      <c r="AN417" t="s">
        <v>72</v>
      </c>
      <c r="AO417" t="s">
        <v>71</v>
      </c>
      <c r="AP417" t="s">
        <v>74</v>
      </c>
      <c r="AQ417" t="s">
        <v>48</v>
      </c>
      <c r="AR417" t="s">
        <v>70</v>
      </c>
      <c r="AS417" t="s">
        <v>34</v>
      </c>
      <c r="AT417" t="s">
        <v>37</v>
      </c>
      <c r="AU417" t="s">
        <v>21</v>
      </c>
      <c r="AV417" t="s">
        <v>31</v>
      </c>
      <c r="AW417" t="s">
        <v>20</v>
      </c>
      <c r="AX417" t="s">
        <v>77</v>
      </c>
      <c r="AY417" t="s">
        <v>78</v>
      </c>
      <c r="AZ417" t="s">
        <v>75</v>
      </c>
      <c r="BA417" t="s">
        <v>68</v>
      </c>
      <c r="BB417" t="s">
        <v>55</v>
      </c>
      <c r="BC417" t="s">
        <v>61</v>
      </c>
      <c r="BD417" t="s">
        <v>56</v>
      </c>
      <c r="BE417" t="s">
        <v>62</v>
      </c>
      <c r="BF417" t="s">
        <v>24</v>
      </c>
      <c r="BG417" t="s">
        <v>46</v>
      </c>
      <c r="BH417" t="s">
        <v>25</v>
      </c>
      <c r="BI417" t="s">
        <v>44</v>
      </c>
      <c r="BJ417" t="s">
        <v>36</v>
      </c>
      <c r="BK417" t="s">
        <v>41</v>
      </c>
      <c r="BL417" t="s">
        <v>39</v>
      </c>
      <c r="BM417" t="s">
        <v>64</v>
      </c>
      <c r="BN417" t="s">
        <v>52</v>
      </c>
      <c r="BO417" t="s">
        <v>73</v>
      </c>
      <c r="BP417" t="s">
        <v>65</v>
      </c>
      <c r="BQ417" t="s">
        <v>40</v>
      </c>
      <c r="BR417" t="s">
        <v>67</v>
      </c>
      <c r="BS417" t="s">
        <v>50</v>
      </c>
      <c r="BT417" t="s">
        <v>51</v>
      </c>
      <c r="BU417" t="s">
        <v>60</v>
      </c>
      <c r="BV417" t="s">
        <v>58</v>
      </c>
      <c r="BW417" t="s">
        <v>57</v>
      </c>
      <c r="BX417" t="s">
        <v>45</v>
      </c>
      <c r="BY417" t="s">
        <v>59</v>
      </c>
      <c r="BZ417" t="s">
        <v>66</v>
      </c>
      <c r="CA417" t="s">
        <v>63</v>
      </c>
      <c r="CB417" t="s">
        <v>69</v>
      </c>
      <c r="CC417" t="s">
        <v>87</v>
      </c>
      <c r="CD417" t="s">
        <v>47</v>
      </c>
    </row>
    <row r="418" spans="1:83" x14ac:dyDescent="0.25">
      <c r="A418" t="s">
        <v>17</v>
      </c>
      <c r="B418">
        <v>3</v>
      </c>
      <c r="C418" t="str">
        <f t="shared" si="52"/>
        <v>https://www.enil.no/othello!3</v>
      </c>
      <c r="D418" t="s">
        <v>118</v>
      </c>
      <c r="F418" t="str">
        <f t="shared" si="53"/>
        <v>http://omerkel.github.io/UCThello/html5/src/!</v>
      </c>
      <c r="G418">
        <v>43</v>
      </c>
      <c r="H418">
        <v>21</v>
      </c>
      <c r="I418" cm="1">
        <f t="array" aca="1" ref="I418" ca="1">MAX(ROW($C$1:INDIRECT("$C"&amp;(ROW()-1)))*($C418=$C$1:INDIRECT("$C"&amp;(ROW()-1))),ROW($F$1:INDIRECT("$F"&amp;(ROW()-1)))*($C418=$F$1:INDIRECT("$F"&amp;(ROW()-1))))</f>
        <v>417</v>
      </c>
      <c r="J418" cm="1">
        <f t="array" aca="1" ref="J418" ca="1">MAX(ROW($C$1:INDIRECT("$C"&amp;(ROW()-1)))*($F418=$C$1:INDIRECT("$C"&amp;(ROW()-1))),ROW($F$1:INDIRECT("$F"&amp;(ROW()-1)))*($F418=$F$1:INDIRECT("$F"&amp;(ROW()-1))))</f>
        <v>413</v>
      </c>
      <c r="K418" s="2" cm="1">
        <f t="array" aca="1" ref="K418" ca="1">IF($I418&gt;0,IF(INDEX($C:$C,$I418)=$C418,INDEX($S:$S,$I418),INDEX($T:$T,$I418)),1000)</f>
        <v>1142.0777400886107</v>
      </c>
      <c r="L418" s="2" cm="1">
        <f t="array" aca="1" ref="L418" ca="1">IF($J418&gt;0,IF(INDEX($C:$C,$J418)=$F418,INDEX($S:$S,$J418),INDEX($T:$T,$J418)),1000)</f>
        <v>1039.2267924722792</v>
      </c>
      <c r="M418">
        <f t="shared" ca="1" si="56"/>
        <v>716.4639617822445</v>
      </c>
      <c r="N418">
        <f t="shared" ca="1" si="57"/>
        <v>396.33915687777369</v>
      </c>
      <c r="O418">
        <f t="shared" ca="1" si="58"/>
        <v>0.64383712605422461</v>
      </c>
      <c r="P418">
        <f t="shared" ca="1" si="59"/>
        <v>0.35616287394577528</v>
      </c>
      <c r="Q418">
        <f t="shared" si="54"/>
        <v>1</v>
      </c>
      <c r="R418">
        <f t="shared" si="55"/>
        <v>0</v>
      </c>
      <c r="S418" s="2">
        <f t="shared" ca="1" si="60"/>
        <v>1153.4749520548755</v>
      </c>
      <c r="T418" s="2">
        <f t="shared" ca="1" si="61"/>
        <v>1027.8295805060143</v>
      </c>
      <c r="V418" t="s">
        <v>93</v>
      </c>
      <c r="W418" t="s">
        <v>30</v>
      </c>
      <c r="X418" t="s">
        <v>21</v>
      </c>
      <c r="Y418" t="s">
        <v>32</v>
      </c>
      <c r="Z418" t="s">
        <v>29</v>
      </c>
      <c r="AA418" t="s">
        <v>46</v>
      </c>
      <c r="AB418" t="s">
        <v>24</v>
      </c>
      <c r="AC418" t="s">
        <v>38</v>
      </c>
      <c r="AD418" t="s">
        <v>56</v>
      </c>
      <c r="AE418" t="s">
        <v>44</v>
      </c>
      <c r="AF418" t="s">
        <v>79</v>
      </c>
      <c r="AG418" t="s">
        <v>59</v>
      </c>
      <c r="AH418" t="s">
        <v>25</v>
      </c>
      <c r="AI418" t="s">
        <v>78</v>
      </c>
      <c r="AJ418" t="s">
        <v>20</v>
      </c>
      <c r="AK418" t="s">
        <v>26</v>
      </c>
      <c r="AL418" t="s">
        <v>42</v>
      </c>
      <c r="AM418" t="s">
        <v>36</v>
      </c>
      <c r="AN418" t="s">
        <v>41</v>
      </c>
      <c r="AO418" t="s">
        <v>39</v>
      </c>
      <c r="AP418" t="s">
        <v>47</v>
      </c>
      <c r="AQ418" t="s">
        <v>62</v>
      </c>
      <c r="AR418" t="s">
        <v>58</v>
      </c>
      <c r="AS418" t="s">
        <v>57</v>
      </c>
      <c r="AT418" t="s">
        <v>72</v>
      </c>
      <c r="AU418" t="s">
        <v>75</v>
      </c>
      <c r="AV418" t="s">
        <v>71</v>
      </c>
      <c r="AW418" t="s">
        <v>77</v>
      </c>
      <c r="AX418" t="s">
        <v>48</v>
      </c>
      <c r="AY418" t="s">
        <v>74</v>
      </c>
      <c r="AZ418" t="s">
        <v>73</v>
      </c>
      <c r="BA418" t="s">
        <v>43</v>
      </c>
      <c r="BB418" t="s">
        <v>76</v>
      </c>
      <c r="BC418" t="s">
        <v>52</v>
      </c>
      <c r="BD418" t="s">
        <v>70</v>
      </c>
      <c r="BE418" t="s">
        <v>67</v>
      </c>
      <c r="BF418" t="s">
        <v>22</v>
      </c>
      <c r="BG418" t="s">
        <v>49</v>
      </c>
      <c r="BH418" t="s">
        <v>23</v>
      </c>
      <c r="BI418" t="s">
        <v>35</v>
      </c>
      <c r="BJ418" t="s">
        <v>54</v>
      </c>
      <c r="BK418" t="s">
        <v>55</v>
      </c>
      <c r="BL418" t="s">
        <v>31</v>
      </c>
      <c r="BM418" t="s">
        <v>40</v>
      </c>
      <c r="BN418" t="s">
        <v>28</v>
      </c>
      <c r="BO418" t="s">
        <v>27</v>
      </c>
      <c r="BP418" t="s">
        <v>60</v>
      </c>
      <c r="BQ418" t="s">
        <v>61</v>
      </c>
      <c r="BR418" t="s">
        <v>63</v>
      </c>
      <c r="BS418" t="s">
        <v>68</v>
      </c>
      <c r="BT418" t="s">
        <v>65</v>
      </c>
      <c r="BU418" t="s">
        <v>66</v>
      </c>
      <c r="BV418" t="s">
        <v>69</v>
      </c>
      <c r="BW418" t="s">
        <v>64</v>
      </c>
      <c r="BX418" t="s">
        <v>37</v>
      </c>
      <c r="BY418" t="s">
        <v>34</v>
      </c>
      <c r="BZ418" t="s">
        <v>53</v>
      </c>
      <c r="CA418" t="s">
        <v>50</v>
      </c>
      <c r="CB418" t="s">
        <v>45</v>
      </c>
      <c r="CC418" t="s">
        <v>87</v>
      </c>
      <c r="CD418" t="s">
        <v>51</v>
      </c>
    </row>
    <row r="419" spans="1:83" x14ac:dyDescent="0.25">
      <c r="A419" t="s">
        <v>17</v>
      </c>
      <c r="B419">
        <v>3</v>
      </c>
      <c r="C419" t="str">
        <f t="shared" si="52"/>
        <v>https://www.enil.no/othello!3</v>
      </c>
      <c r="D419" t="s">
        <v>194</v>
      </c>
      <c r="F419" t="str">
        <f t="shared" si="53"/>
        <v>https://www.hanshq.net/files/othello/web/web_othello.html!</v>
      </c>
      <c r="G419">
        <v>6</v>
      </c>
      <c r="H419">
        <v>58</v>
      </c>
      <c r="I419" cm="1">
        <f t="array" aca="1" ref="I419" ca="1">MAX(ROW($C$1:INDIRECT("$C"&amp;(ROW()-1)))*($C419=$C$1:INDIRECT("$C"&amp;(ROW()-1))),ROW($F$1:INDIRECT("$F"&amp;(ROW()-1)))*($C419=$F$1:INDIRECT("$F"&amp;(ROW()-1))))</f>
        <v>418</v>
      </c>
      <c r="J419" cm="1">
        <f t="array" aca="1" ref="J419" ca="1">MAX(ROW($C$1:INDIRECT("$C"&amp;(ROW()-1)))*($F419=$C$1:INDIRECT("$C"&amp;(ROW()-1))),ROW($F$1:INDIRECT("$F"&amp;(ROW()-1)))*($F419=$F$1:INDIRECT("$F"&amp;(ROW()-1))))</f>
        <v>398</v>
      </c>
      <c r="K419" s="2" cm="1">
        <f t="array" aca="1" ref="K419" ca="1">IF($I419&gt;0,IF(INDEX($C:$C,$I419)=$C419,INDEX($S:$S,$I419),INDEX($T:$T,$I419)),1000)</f>
        <v>1153.4749520548755</v>
      </c>
      <c r="L419" s="2" cm="1">
        <f t="array" aca="1" ref="L419" ca="1">IF($J419&gt;0,IF(INDEX($C:$C,$J419)=$F419,INDEX($S:$S,$J419),INDEX($T:$T,$J419)),1000)</f>
        <v>1248.7218877909895</v>
      </c>
      <c r="M419">
        <f t="shared" ca="1" si="56"/>
        <v>765.04570287243689</v>
      </c>
      <c r="N419">
        <f t="shared" ca="1" si="57"/>
        <v>1323.7461788577427</v>
      </c>
      <c r="O419">
        <f t="shared" ca="1" si="58"/>
        <v>0.36626229236334318</v>
      </c>
      <c r="P419">
        <f t="shared" ca="1" si="59"/>
        <v>0.63373770763665671</v>
      </c>
      <c r="Q419">
        <f t="shared" si="54"/>
        <v>0</v>
      </c>
      <c r="R419">
        <f t="shared" si="55"/>
        <v>1</v>
      </c>
      <c r="S419" s="2">
        <f t="shared" ca="1" si="60"/>
        <v>1141.7545586992485</v>
      </c>
      <c r="T419" s="2">
        <f t="shared" ca="1" si="61"/>
        <v>1260.4422811466166</v>
      </c>
      <c r="V419" t="s">
        <v>92</v>
      </c>
      <c r="W419" t="s">
        <v>38</v>
      </c>
      <c r="X419" t="s">
        <v>33</v>
      </c>
      <c r="Y419" t="s">
        <v>29</v>
      </c>
      <c r="Z419" t="s">
        <v>32</v>
      </c>
      <c r="AA419" t="s">
        <v>42</v>
      </c>
      <c r="AB419" t="s">
        <v>21</v>
      </c>
      <c r="AC419" t="s">
        <v>22</v>
      </c>
      <c r="AD419" t="s">
        <v>56</v>
      </c>
      <c r="AE419" t="s">
        <v>78</v>
      </c>
      <c r="AF419" t="s">
        <v>20</v>
      </c>
      <c r="AG419" t="s">
        <v>79</v>
      </c>
      <c r="AH419" t="s">
        <v>54</v>
      </c>
      <c r="AI419" t="s">
        <v>30</v>
      </c>
      <c r="AJ419" t="s">
        <v>49</v>
      </c>
      <c r="AK419" t="s">
        <v>62</v>
      </c>
      <c r="AL419" t="s">
        <v>23</v>
      </c>
      <c r="AM419" t="s">
        <v>58</v>
      </c>
      <c r="AN419" t="s">
        <v>25</v>
      </c>
      <c r="AO419" t="s">
        <v>61</v>
      </c>
      <c r="AP419" t="s">
        <v>57</v>
      </c>
      <c r="AQ419" t="s">
        <v>44</v>
      </c>
      <c r="AR419" t="s">
        <v>41</v>
      </c>
      <c r="AS419" t="s">
        <v>39</v>
      </c>
      <c r="AT419" t="s">
        <v>59</v>
      </c>
      <c r="AU419" t="s">
        <v>63</v>
      </c>
      <c r="AV419" t="s">
        <v>48</v>
      </c>
      <c r="AW419" t="s">
        <v>55</v>
      </c>
      <c r="AX419" t="s">
        <v>72</v>
      </c>
      <c r="AY419" t="s">
        <v>77</v>
      </c>
      <c r="AZ419" t="s">
        <v>36</v>
      </c>
      <c r="BA419" t="s">
        <v>26</v>
      </c>
      <c r="BB419" t="s">
        <v>28</v>
      </c>
      <c r="BC419" t="s">
        <v>71</v>
      </c>
      <c r="BD419" t="s">
        <v>75</v>
      </c>
      <c r="BE419" t="s">
        <v>74</v>
      </c>
      <c r="BF419" t="s">
        <v>70</v>
      </c>
      <c r="BG419" t="s">
        <v>76</v>
      </c>
      <c r="BH419" t="s">
        <v>24</v>
      </c>
      <c r="BI419" t="s">
        <v>68</v>
      </c>
      <c r="BJ419" t="s">
        <v>66</v>
      </c>
      <c r="BK419" t="s">
        <v>64</v>
      </c>
      <c r="BL419" t="s">
        <v>73</v>
      </c>
      <c r="BM419" t="s">
        <v>69</v>
      </c>
      <c r="BN419" t="s">
        <v>60</v>
      </c>
      <c r="BO419" t="s">
        <v>51</v>
      </c>
      <c r="BP419" t="s">
        <v>67</v>
      </c>
      <c r="BQ419" t="s">
        <v>34</v>
      </c>
      <c r="BR419" t="s">
        <v>27</v>
      </c>
      <c r="BS419" t="s">
        <v>53</v>
      </c>
      <c r="BT419" t="s">
        <v>35</v>
      </c>
      <c r="BU419" t="s">
        <v>50</v>
      </c>
      <c r="BV419" t="s">
        <v>37</v>
      </c>
      <c r="BW419" t="s">
        <v>31</v>
      </c>
      <c r="BX419" t="s">
        <v>46</v>
      </c>
      <c r="BY419" t="s">
        <v>52</v>
      </c>
      <c r="BZ419" t="s">
        <v>40</v>
      </c>
      <c r="CA419" t="s">
        <v>65</v>
      </c>
      <c r="CB419" t="s">
        <v>87</v>
      </c>
      <c r="CC419" t="s">
        <v>45</v>
      </c>
      <c r="CD419" t="s">
        <v>87</v>
      </c>
      <c r="CE419" t="s">
        <v>47</v>
      </c>
    </row>
    <row r="420" spans="1:83" x14ac:dyDescent="0.25">
      <c r="A420" t="s">
        <v>17</v>
      </c>
      <c r="B420">
        <v>3</v>
      </c>
      <c r="C420" t="str">
        <f t="shared" si="52"/>
        <v>https://www.enil.no/othello!3</v>
      </c>
      <c r="D420" t="s">
        <v>109</v>
      </c>
      <c r="E420" t="s">
        <v>95</v>
      </c>
      <c r="F420" t="str">
        <f t="shared" si="53"/>
        <v>https://hewgill.com/othello/!Hard</v>
      </c>
      <c r="G420">
        <v>47</v>
      </c>
      <c r="H420">
        <v>17</v>
      </c>
      <c r="I420" cm="1">
        <f t="array" aca="1" ref="I420" ca="1">MAX(ROW($C$1:INDIRECT("$C"&amp;(ROW()-1)))*($C420=$C$1:INDIRECT("$C"&amp;(ROW()-1))),ROW($F$1:INDIRECT("$F"&amp;(ROW()-1)))*($C420=$F$1:INDIRECT("$F"&amp;(ROW()-1))))</f>
        <v>419</v>
      </c>
      <c r="J420" cm="1">
        <f t="array" aca="1" ref="J420" ca="1">MAX(ROW($C$1:INDIRECT("$C"&amp;(ROW()-1)))*($F420=$C$1:INDIRECT("$C"&amp;(ROW()-1))),ROW($F$1:INDIRECT("$F"&amp;(ROW()-1)))*($F420=$F$1:INDIRECT("$F"&amp;(ROW()-1))))</f>
        <v>401</v>
      </c>
      <c r="K420" s="2" cm="1">
        <f t="array" aca="1" ref="K420" ca="1">IF($I420&gt;0,IF(INDEX($C:$C,$I420)=$C420,INDEX($S:$S,$I420),INDEX($T:$T,$I420)),1000)</f>
        <v>1141.7545586992485</v>
      </c>
      <c r="L420" s="2" cm="1">
        <f t="array" aca="1" ref="L420" ca="1">IF($J420&gt;0,IF(INDEX($C:$C,$J420)=$F420,INDEX($S:$S,$J420),INDEX($T:$T,$J420)),1000)</f>
        <v>1071.0726900550026</v>
      </c>
      <c r="M420">
        <f t="shared" ca="1" si="56"/>
        <v>715.1323044731721</v>
      </c>
      <c r="N420">
        <f t="shared" ca="1" si="57"/>
        <v>476.08195990523421</v>
      </c>
      <c r="O420">
        <f t="shared" ca="1" si="58"/>
        <v>0.60033893637626889</v>
      </c>
      <c r="P420">
        <f t="shared" ca="1" si="59"/>
        <v>0.39966106362373099</v>
      </c>
      <c r="Q420">
        <f t="shared" si="54"/>
        <v>1</v>
      </c>
      <c r="R420">
        <f t="shared" si="55"/>
        <v>0</v>
      </c>
      <c r="S420" s="2">
        <f t="shared" ca="1" si="60"/>
        <v>1154.5437127352079</v>
      </c>
      <c r="T420" s="2">
        <f t="shared" ca="1" si="61"/>
        <v>1058.2835360190431</v>
      </c>
      <c r="V420" t="s">
        <v>92</v>
      </c>
      <c r="W420" t="s">
        <v>29</v>
      </c>
      <c r="X420" t="s">
        <v>22</v>
      </c>
      <c r="Y420" t="s">
        <v>30</v>
      </c>
      <c r="Z420" t="s">
        <v>42</v>
      </c>
      <c r="AA420" t="s">
        <v>21</v>
      </c>
      <c r="AB420" t="s">
        <v>78</v>
      </c>
      <c r="AC420" t="s">
        <v>76</v>
      </c>
      <c r="AD420" t="s">
        <v>72</v>
      </c>
      <c r="AE420" t="s">
        <v>77</v>
      </c>
      <c r="AF420" t="s">
        <v>73</v>
      </c>
      <c r="AG420" t="s">
        <v>74</v>
      </c>
      <c r="AH420" t="s">
        <v>56</v>
      </c>
      <c r="AI420" t="s">
        <v>55</v>
      </c>
      <c r="AJ420" t="s">
        <v>33</v>
      </c>
      <c r="AK420" t="s">
        <v>75</v>
      </c>
      <c r="AL420" t="s">
        <v>71</v>
      </c>
      <c r="AM420" t="s">
        <v>62</v>
      </c>
      <c r="AN420" t="s">
        <v>38</v>
      </c>
      <c r="AO420" t="s">
        <v>59</v>
      </c>
      <c r="AP420" t="s">
        <v>54</v>
      </c>
      <c r="AQ420" t="s">
        <v>57</v>
      </c>
      <c r="AR420" t="s">
        <v>58</v>
      </c>
      <c r="AS420" t="s">
        <v>48</v>
      </c>
      <c r="AT420" t="s">
        <v>61</v>
      </c>
      <c r="AU420" t="s">
        <v>60</v>
      </c>
      <c r="AV420" t="s">
        <v>32</v>
      </c>
      <c r="AW420" t="s">
        <v>26</v>
      </c>
      <c r="AX420" t="s">
        <v>70</v>
      </c>
      <c r="AY420" t="s">
        <v>49</v>
      </c>
      <c r="AZ420" t="s">
        <v>79</v>
      </c>
      <c r="BA420" t="s">
        <v>20</v>
      </c>
      <c r="BB420" t="s">
        <v>68</v>
      </c>
      <c r="BC420" t="s">
        <v>66</v>
      </c>
      <c r="BD420" t="s">
        <v>27</v>
      </c>
      <c r="BE420" t="s">
        <v>23</v>
      </c>
      <c r="BF420" t="s">
        <v>69</v>
      </c>
      <c r="BG420" t="s">
        <v>63</v>
      </c>
      <c r="BH420" t="s">
        <v>51</v>
      </c>
      <c r="BI420" t="s">
        <v>28</v>
      </c>
      <c r="BJ420" t="s">
        <v>50</v>
      </c>
      <c r="BK420" t="s">
        <v>34</v>
      </c>
      <c r="BL420" t="s">
        <v>53</v>
      </c>
      <c r="BM420" t="s">
        <v>67</v>
      </c>
      <c r="BN420" t="s">
        <v>65</v>
      </c>
      <c r="BO420" t="s">
        <v>25</v>
      </c>
      <c r="BP420" t="s">
        <v>44</v>
      </c>
      <c r="BQ420" t="s">
        <v>35</v>
      </c>
      <c r="BR420" t="s">
        <v>37</v>
      </c>
      <c r="BS420" t="s">
        <v>41</v>
      </c>
      <c r="BT420" t="s">
        <v>31</v>
      </c>
      <c r="BU420" t="s">
        <v>36</v>
      </c>
      <c r="BV420" t="s">
        <v>64</v>
      </c>
      <c r="BW420" t="s">
        <v>39</v>
      </c>
      <c r="BX420" t="s">
        <v>24</v>
      </c>
      <c r="BY420" t="s">
        <v>46</v>
      </c>
      <c r="BZ420" t="s">
        <v>47</v>
      </c>
      <c r="CA420" t="s">
        <v>40</v>
      </c>
      <c r="CB420" t="s">
        <v>45</v>
      </c>
      <c r="CC420" t="s">
        <v>52</v>
      </c>
    </row>
    <row r="421" spans="1:83" x14ac:dyDescent="0.25">
      <c r="A421" t="s">
        <v>17</v>
      </c>
      <c r="B421">
        <v>3</v>
      </c>
      <c r="C421" t="str">
        <f t="shared" si="52"/>
        <v>https://www.enil.no/othello!3</v>
      </c>
      <c r="D421" t="s">
        <v>122</v>
      </c>
      <c r="E421" t="s">
        <v>123</v>
      </c>
      <c r="F421" t="str">
        <f t="shared" si="53"/>
        <v>https://www.onlinespiele-sammlung.de/othello/othello-reversi-games/norvig/!Difficult</v>
      </c>
      <c r="G421">
        <v>42</v>
      </c>
      <c r="H421">
        <v>22</v>
      </c>
      <c r="I421" cm="1">
        <f t="array" aca="1" ref="I421" ca="1">MAX(ROW($C$1:INDIRECT("$C"&amp;(ROW()-1)))*($C421=$C$1:INDIRECT("$C"&amp;(ROW()-1))),ROW($F$1:INDIRECT("$F"&amp;(ROW()-1)))*($C421=$F$1:INDIRECT("$F"&amp;(ROW()-1))))</f>
        <v>420</v>
      </c>
      <c r="J421" cm="1">
        <f t="array" aca="1" ref="J421" ca="1">MAX(ROW($C$1:INDIRECT("$C"&amp;(ROW()-1)))*($F421=$C$1:INDIRECT("$C"&amp;(ROW()-1))),ROW($F$1:INDIRECT("$F"&amp;(ROW()-1)))*($F421=$F$1:INDIRECT("$F"&amp;(ROW()-1))))</f>
        <v>402</v>
      </c>
      <c r="K421" s="2" cm="1">
        <f t="array" aca="1" ref="K421" ca="1">IF($I421&gt;0,IF(INDEX($C:$C,$I421)=$C421,INDEX($S:$S,$I421),INDEX($T:$T,$I421)),1000)</f>
        <v>1154.5437127352079</v>
      </c>
      <c r="L421" s="2" cm="1">
        <f t="array" aca="1" ref="L421" ca="1">IF($J421&gt;0,IF(INDEX($C:$C,$J421)=$F421,INDEX($S:$S,$J421),INDEX($T:$T,$J421)),1000)</f>
        <v>1037.2522003006929</v>
      </c>
      <c r="M421">
        <f t="shared" ca="1" si="56"/>
        <v>769.76698747737225</v>
      </c>
      <c r="N421">
        <f t="shared" ca="1" si="57"/>
        <v>391.85960895389377</v>
      </c>
      <c r="O421">
        <f t="shared" ca="1" si="58"/>
        <v>0.6626630191166768</v>
      </c>
      <c r="P421">
        <f t="shared" ca="1" si="59"/>
        <v>0.3373369808833232</v>
      </c>
      <c r="Q421">
        <f t="shared" si="54"/>
        <v>1</v>
      </c>
      <c r="R421">
        <f t="shared" si="55"/>
        <v>0</v>
      </c>
      <c r="S421" s="2">
        <f t="shared" ca="1" si="60"/>
        <v>1165.3384961234742</v>
      </c>
      <c r="T421" s="2">
        <f t="shared" ca="1" si="61"/>
        <v>1026.4574169124267</v>
      </c>
      <c r="V421" t="s">
        <v>86</v>
      </c>
      <c r="W421" t="s">
        <v>22</v>
      </c>
      <c r="X421" t="s">
        <v>38</v>
      </c>
      <c r="Y421" t="s">
        <v>78</v>
      </c>
      <c r="Z421" t="s">
        <v>42</v>
      </c>
      <c r="AA421" t="s">
        <v>43</v>
      </c>
      <c r="AB421" t="s">
        <v>33</v>
      </c>
      <c r="AC421" t="s">
        <v>20</v>
      </c>
      <c r="AD421" t="s">
        <v>48</v>
      </c>
      <c r="AE421" t="s">
        <v>70</v>
      </c>
      <c r="AF421" t="s">
        <v>30</v>
      </c>
      <c r="AG421" t="s">
        <v>62</v>
      </c>
      <c r="AH421" t="s">
        <v>77</v>
      </c>
      <c r="AI421" t="s">
        <v>73</v>
      </c>
      <c r="AJ421" t="s">
        <v>56</v>
      </c>
      <c r="AK421" t="s">
        <v>29</v>
      </c>
      <c r="AL421" t="s">
        <v>76</v>
      </c>
      <c r="AM421" t="s">
        <v>72</v>
      </c>
      <c r="AN421" t="s">
        <v>75</v>
      </c>
      <c r="AO421" t="s">
        <v>58</v>
      </c>
      <c r="AP421" t="s">
        <v>71</v>
      </c>
      <c r="AQ421" t="s">
        <v>74</v>
      </c>
      <c r="AR421" t="s">
        <v>25</v>
      </c>
      <c r="AS421" t="s">
        <v>44</v>
      </c>
      <c r="AT421" t="s">
        <v>41</v>
      </c>
      <c r="AU421" t="s">
        <v>39</v>
      </c>
      <c r="AV421" t="s">
        <v>24</v>
      </c>
      <c r="AW421" t="s">
        <v>36</v>
      </c>
      <c r="AX421" t="s">
        <v>79</v>
      </c>
      <c r="AY421" t="s">
        <v>23</v>
      </c>
      <c r="AZ421" t="s">
        <v>46</v>
      </c>
      <c r="BA421" t="s">
        <v>52</v>
      </c>
      <c r="BB421" t="s">
        <v>59</v>
      </c>
      <c r="BC421" t="s">
        <v>63</v>
      </c>
      <c r="BD421" t="s">
        <v>57</v>
      </c>
      <c r="BE421" t="s">
        <v>61</v>
      </c>
      <c r="BF421" t="s">
        <v>54</v>
      </c>
      <c r="BG421" t="s">
        <v>32</v>
      </c>
      <c r="BH421" t="s">
        <v>49</v>
      </c>
      <c r="BI421" t="s">
        <v>55</v>
      </c>
      <c r="BJ421" t="s">
        <v>31</v>
      </c>
      <c r="BK421" t="s">
        <v>26</v>
      </c>
      <c r="BL421" t="s">
        <v>34</v>
      </c>
      <c r="BM421" t="s">
        <v>47</v>
      </c>
      <c r="BN421" t="s">
        <v>28</v>
      </c>
      <c r="BO421" t="s">
        <v>27</v>
      </c>
      <c r="BP421" t="s">
        <v>64</v>
      </c>
      <c r="BQ421" t="s">
        <v>65</v>
      </c>
      <c r="BR421" t="s">
        <v>68</v>
      </c>
      <c r="BS421" t="s">
        <v>67</v>
      </c>
      <c r="BT421" t="s">
        <v>69</v>
      </c>
      <c r="BU421" t="s">
        <v>66</v>
      </c>
      <c r="BV421" t="s">
        <v>60</v>
      </c>
      <c r="BW421" t="s">
        <v>50</v>
      </c>
      <c r="BX421" t="s">
        <v>51</v>
      </c>
      <c r="BY421" t="s">
        <v>53</v>
      </c>
      <c r="BZ421" t="s">
        <v>35</v>
      </c>
      <c r="CA421" t="s">
        <v>37</v>
      </c>
      <c r="CB421" t="s">
        <v>45</v>
      </c>
      <c r="CC421" t="s">
        <v>87</v>
      </c>
      <c r="CD421" t="s">
        <v>40</v>
      </c>
    </row>
    <row r="422" spans="1:83" x14ac:dyDescent="0.25">
      <c r="A422" t="s">
        <v>17</v>
      </c>
      <c r="B422">
        <v>3</v>
      </c>
      <c r="C422" t="str">
        <f t="shared" si="52"/>
        <v>https://www.enil.no/othello!3</v>
      </c>
      <c r="D422" t="s">
        <v>108</v>
      </c>
      <c r="E422" s="1" t="s">
        <v>88</v>
      </c>
      <c r="F422" t="str">
        <f t="shared" si="53"/>
        <v>http://davidbau.com/reversi/!</v>
      </c>
      <c r="G422">
        <v>34</v>
      </c>
      <c r="H422">
        <v>30</v>
      </c>
      <c r="I422" cm="1">
        <f t="array" aca="1" ref="I422" ca="1">MAX(ROW($C$1:INDIRECT("$C"&amp;(ROW()-1)))*($C422=$C$1:INDIRECT("$C"&amp;(ROW()-1))),ROW($F$1:INDIRECT("$F"&amp;(ROW()-1)))*($C422=$F$1:INDIRECT("$F"&amp;(ROW()-1))))</f>
        <v>421</v>
      </c>
      <c r="J422" cm="1">
        <f t="array" aca="1" ref="J422" ca="1">MAX(ROW($C$1:INDIRECT("$C"&amp;(ROW()-1)))*($F422=$C$1:INDIRECT("$C"&amp;(ROW()-1))),ROW($F$1:INDIRECT("$F"&amp;(ROW()-1)))*($F422=$F$1:INDIRECT("$F"&amp;(ROW()-1))))</f>
        <v>406</v>
      </c>
      <c r="K422" s="2" cm="1">
        <f t="array" aca="1" ref="K422" ca="1">IF($I422&gt;0,IF(INDEX($C:$C,$I422)=$C422,INDEX($S:$S,$I422),INDEX($T:$T,$I422)),1000)</f>
        <v>1165.3384961234742</v>
      </c>
      <c r="L422" s="2" cm="1">
        <f t="array" aca="1" ref="L422" ca="1">IF($J422&gt;0,IF(INDEX($C:$C,$J422)=$F422,INDEX($S:$S,$J422),INDEX($T:$T,$J422)),1000)</f>
        <v>1007.8232061616956</v>
      </c>
      <c r="M422">
        <f t="shared" ca="1" si="56"/>
        <v>819.11756754360454</v>
      </c>
      <c r="N422">
        <f t="shared" ca="1" si="57"/>
        <v>330.79429839817539</v>
      </c>
      <c r="O422">
        <f t="shared" ca="1" si="58"/>
        <v>0.7123307375150405</v>
      </c>
      <c r="P422">
        <f t="shared" ca="1" si="59"/>
        <v>0.28766926248495944</v>
      </c>
      <c r="Q422">
        <f t="shared" si="54"/>
        <v>1</v>
      </c>
      <c r="R422">
        <f t="shared" si="55"/>
        <v>0</v>
      </c>
      <c r="S422" s="2">
        <f t="shared" ca="1" si="60"/>
        <v>1174.543912522993</v>
      </c>
      <c r="T422" s="2">
        <f t="shared" ca="1" si="61"/>
        <v>998.61778976217681</v>
      </c>
      <c r="V422" t="s">
        <v>93</v>
      </c>
      <c r="W422" t="s">
        <v>38</v>
      </c>
      <c r="X422" t="s">
        <v>43</v>
      </c>
      <c r="Y422" t="s">
        <v>30</v>
      </c>
      <c r="Z422" t="s">
        <v>78</v>
      </c>
      <c r="AA422" t="s">
        <v>36</v>
      </c>
      <c r="AB422" t="s">
        <v>72</v>
      </c>
      <c r="AC422" t="s">
        <v>71</v>
      </c>
      <c r="AD422" t="s">
        <v>48</v>
      </c>
      <c r="AE422" t="s">
        <v>62</v>
      </c>
      <c r="AF422" t="s">
        <v>74</v>
      </c>
      <c r="AG422" t="s">
        <v>75</v>
      </c>
      <c r="AH422" t="s">
        <v>77</v>
      </c>
      <c r="AI422" t="s">
        <v>73</v>
      </c>
      <c r="AJ422" t="s">
        <v>76</v>
      </c>
      <c r="AK422" t="s">
        <v>42</v>
      </c>
      <c r="AL422" t="s">
        <v>20</v>
      </c>
      <c r="AM422" t="s">
        <v>22</v>
      </c>
      <c r="AN422" t="s">
        <v>25</v>
      </c>
      <c r="AO422" t="s">
        <v>21</v>
      </c>
      <c r="AP422" t="s">
        <v>46</v>
      </c>
      <c r="AQ422" t="s">
        <v>31</v>
      </c>
      <c r="AR422" t="s">
        <v>39</v>
      </c>
      <c r="AS422" t="s">
        <v>47</v>
      </c>
      <c r="AT422" t="s">
        <v>29</v>
      </c>
      <c r="AU422" t="s">
        <v>55</v>
      </c>
      <c r="AV422" t="s">
        <v>32</v>
      </c>
      <c r="AW422" t="s">
        <v>79</v>
      </c>
      <c r="AX422" t="s">
        <v>24</v>
      </c>
      <c r="AY422" t="s">
        <v>56</v>
      </c>
      <c r="AZ422" t="s">
        <v>61</v>
      </c>
      <c r="BA422" t="s">
        <v>49</v>
      </c>
      <c r="BB422" t="s">
        <v>54</v>
      </c>
      <c r="BC422" t="s">
        <v>57</v>
      </c>
      <c r="BD422" t="s">
        <v>58</v>
      </c>
      <c r="BE422" t="s">
        <v>44</v>
      </c>
      <c r="BF422" t="s">
        <v>41</v>
      </c>
      <c r="BG422" t="s">
        <v>64</v>
      </c>
      <c r="BH422" t="s">
        <v>60</v>
      </c>
      <c r="BI422" t="s">
        <v>59</v>
      </c>
      <c r="BJ422" t="s">
        <v>63</v>
      </c>
      <c r="BK422" t="s">
        <v>66</v>
      </c>
      <c r="BL422" t="s">
        <v>35</v>
      </c>
      <c r="BM422" t="s">
        <v>50</v>
      </c>
      <c r="BN422" t="s">
        <v>23</v>
      </c>
      <c r="BO422" t="s">
        <v>28</v>
      </c>
      <c r="BP422" t="s">
        <v>27</v>
      </c>
      <c r="BQ422" t="s">
        <v>26</v>
      </c>
      <c r="BR422" t="s">
        <v>51</v>
      </c>
      <c r="BS422" t="s">
        <v>53</v>
      </c>
      <c r="BT422" t="s">
        <v>68</v>
      </c>
      <c r="BU422" t="s">
        <v>65</v>
      </c>
      <c r="BV422" t="s">
        <v>69</v>
      </c>
      <c r="BW422" t="s">
        <v>67</v>
      </c>
      <c r="BX422" t="s">
        <v>70</v>
      </c>
      <c r="BY422" t="s">
        <v>34</v>
      </c>
      <c r="BZ422" t="s">
        <v>37</v>
      </c>
      <c r="CA422" t="s">
        <v>40</v>
      </c>
      <c r="CB422" t="s">
        <v>45</v>
      </c>
      <c r="CC422" t="s">
        <v>52</v>
      </c>
    </row>
    <row r="423" spans="1:83" x14ac:dyDescent="0.25">
      <c r="A423" t="s">
        <v>17</v>
      </c>
      <c r="B423">
        <v>3</v>
      </c>
      <c r="C423" t="str">
        <f t="shared" si="52"/>
        <v>https://www.enil.no/othello!3</v>
      </c>
      <c r="D423" t="s">
        <v>197</v>
      </c>
      <c r="F423" t="str">
        <f t="shared" si="53"/>
        <v>http://www.quickhack.net/flipout/demo/!</v>
      </c>
      <c r="G423">
        <v>34</v>
      </c>
      <c r="H423">
        <v>30</v>
      </c>
      <c r="I423" cm="1">
        <f t="array" aca="1" ref="I423" ca="1">MAX(ROW($C$1:INDIRECT("$C"&amp;(ROW()-1)))*($C423=$C$1:INDIRECT("$C"&amp;(ROW()-1))),ROW($F$1:INDIRECT("$F"&amp;(ROW()-1)))*($C423=$F$1:INDIRECT("$F"&amp;(ROW()-1))))</f>
        <v>422</v>
      </c>
      <c r="J423" cm="1">
        <f t="array" aca="1" ref="J423" ca="1">MAX(ROW($C$1:INDIRECT("$C"&amp;(ROW()-1)))*($F423=$C$1:INDIRECT("$C"&amp;(ROW()-1))),ROW($F$1:INDIRECT("$F"&amp;(ROW()-1)))*($F423=$F$1:INDIRECT("$F"&amp;(ROW()-1))))</f>
        <v>414</v>
      </c>
      <c r="K423" s="2" cm="1">
        <f t="array" aca="1" ref="K423" ca="1">IF($I423&gt;0,IF(INDEX($C:$C,$I423)=$C423,INDEX($S:$S,$I423),INDEX($T:$T,$I423)),1000)</f>
        <v>1174.543912522993</v>
      </c>
      <c r="L423" s="2" cm="1">
        <f t="array" aca="1" ref="L423" ca="1">IF($J423&gt;0,IF(INDEX($C:$C,$J423)=$F423,INDEX($S:$S,$J423),INDEX($T:$T,$J423)),1000)</f>
        <v>1086.5041332870678</v>
      </c>
      <c r="M423">
        <f t="shared" ca="1" si="56"/>
        <v>863.69375877056052</v>
      </c>
      <c r="N423">
        <f t="shared" ca="1" si="57"/>
        <v>520.30779605763496</v>
      </c>
      <c r="O423">
        <f t="shared" ca="1" si="58"/>
        <v>0.62405548299963876</v>
      </c>
      <c r="P423">
        <f t="shared" ca="1" si="59"/>
        <v>0.3759445170003613</v>
      </c>
      <c r="Q423">
        <f t="shared" si="54"/>
        <v>1</v>
      </c>
      <c r="R423">
        <f t="shared" si="55"/>
        <v>0</v>
      </c>
      <c r="S423" s="2">
        <f t="shared" ca="1" si="60"/>
        <v>1186.5741370670046</v>
      </c>
      <c r="T423" s="2">
        <f t="shared" ca="1" si="61"/>
        <v>1074.4739087430562</v>
      </c>
      <c r="V423" t="s">
        <v>19</v>
      </c>
      <c r="W423" t="s">
        <v>20</v>
      </c>
      <c r="X423" t="s">
        <v>21</v>
      </c>
      <c r="Y423" t="s">
        <v>42</v>
      </c>
      <c r="Z423" t="s">
        <v>36</v>
      </c>
      <c r="AA423" t="s">
        <v>78</v>
      </c>
      <c r="AB423" t="s">
        <v>24</v>
      </c>
      <c r="AC423" t="s">
        <v>46</v>
      </c>
      <c r="AD423" t="s">
        <v>25</v>
      </c>
      <c r="AE423" t="s">
        <v>32</v>
      </c>
      <c r="AF423" t="s">
        <v>43</v>
      </c>
      <c r="AG423" t="s">
        <v>22</v>
      </c>
      <c r="AH423" t="s">
        <v>30</v>
      </c>
      <c r="AI423" t="s">
        <v>77</v>
      </c>
      <c r="AJ423" t="s">
        <v>29</v>
      </c>
      <c r="AK423" t="s">
        <v>33</v>
      </c>
      <c r="AL423" t="s">
        <v>72</v>
      </c>
      <c r="AM423" t="s">
        <v>38</v>
      </c>
      <c r="AN423" t="s">
        <v>76</v>
      </c>
      <c r="AO423" t="s">
        <v>73</v>
      </c>
      <c r="AP423" t="s">
        <v>74</v>
      </c>
      <c r="AQ423" t="s">
        <v>44</v>
      </c>
      <c r="AR423" t="s">
        <v>48</v>
      </c>
      <c r="AS423" t="s">
        <v>71</v>
      </c>
      <c r="AT423" t="s">
        <v>75</v>
      </c>
      <c r="AU423" t="s">
        <v>41</v>
      </c>
      <c r="AV423" t="s">
        <v>31</v>
      </c>
      <c r="AW423" t="s">
        <v>39</v>
      </c>
      <c r="AX423" t="s">
        <v>26</v>
      </c>
      <c r="AY423" t="s">
        <v>34</v>
      </c>
      <c r="AZ423" t="s">
        <v>27</v>
      </c>
      <c r="BA423" t="s">
        <v>28</v>
      </c>
      <c r="BB423" t="s">
        <v>23</v>
      </c>
      <c r="BC423" t="s">
        <v>35</v>
      </c>
      <c r="BD423" t="s">
        <v>47</v>
      </c>
      <c r="BE423" t="s">
        <v>52</v>
      </c>
      <c r="BF423" t="s">
        <v>55</v>
      </c>
      <c r="BG423" t="s">
        <v>54</v>
      </c>
      <c r="BH423" t="s">
        <v>61</v>
      </c>
      <c r="BI423" t="s">
        <v>56</v>
      </c>
      <c r="BJ423" t="s">
        <v>57</v>
      </c>
      <c r="BK423" t="s">
        <v>62</v>
      </c>
      <c r="BL423" t="s">
        <v>63</v>
      </c>
      <c r="BM423" t="s">
        <v>49</v>
      </c>
      <c r="BN423" t="s">
        <v>67</v>
      </c>
      <c r="BO423" t="s">
        <v>65</v>
      </c>
      <c r="BP423" t="s">
        <v>68</v>
      </c>
      <c r="BQ423" t="s">
        <v>40</v>
      </c>
      <c r="BR423" t="s">
        <v>64</v>
      </c>
      <c r="BS423" t="s">
        <v>60</v>
      </c>
      <c r="BT423" t="s">
        <v>51</v>
      </c>
      <c r="BU423" t="s">
        <v>66</v>
      </c>
      <c r="BV423" t="s">
        <v>53</v>
      </c>
      <c r="BW423" t="s">
        <v>50</v>
      </c>
      <c r="BX423" t="s">
        <v>45</v>
      </c>
      <c r="BY423" t="s">
        <v>37</v>
      </c>
      <c r="BZ423" t="s">
        <v>59</v>
      </c>
      <c r="CA423" t="s">
        <v>58</v>
      </c>
      <c r="CB423" t="s">
        <v>69</v>
      </c>
      <c r="CC423" t="s">
        <v>70</v>
      </c>
    </row>
    <row r="424" spans="1:83" x14ac:dyDescent="0.25">
      <c r="A424" t="s">
        <v>17</v>
      </c>
      <c r="B424">
        <v>3</v>
      </c>
      <c r="C424" t="str">
        <f t="shared" si="52"/>
        <v>https://www.enil.no/othello!3</v>
      </c>
      <c r="D424" t="s">
        <v>113</v>
      </c>
      <c r="E424" t="s">
        <v>114</v>
      </c>
      <c r="F424" t="str">
        <f t="shared" si="53"/>
        <v>https://www.onlinespiele-sammlung.de/othello/othello-reversi-games/jean-christophe/!Expert</v>
      </c>
      <c r="G424">
        <v>31</v>
      </c>
      <c r="H424">
        <v>33</v>
      </c>
      <c r="I424" cm="1">
        <f t="array" aca="1" ref="I424" ca="1">MAX(ROW($C$1:INDIRECT("$C"&amp;(ROW()-1)))*($C424=$C$1:INDIRECT("$C"&amp;(ROW()-1))),ROW($F$1:INDIRECT("$F"&amp;(ROW()-1)))*($C424=$F$1:INDIRECT("$F"&amp;(ROW()-1))))</f>
        <v>423</v>
      </c>
      <c r="J424" cm="1">
        <f t="array" aca="1" ref="J424" ca="1">MAX(ROW($C$1:INDIRECT("$C"&amp;(ROW()-1)))*($F424=$C$1:INDIRECT("$C"&amp;(ROW()-1))),ROW($F$1:INDIRECT("$F"&amp;(ROW()-1)))*($F424=$F$1:INDIRECT("$F"&amp;(ROW()-1))))</f>
        <v>380</v>
      </c>
      <c r="K424" s="2" cm="1">
        <f t="array" aca="1" ref="K424" ca="1">IF($I424&gt;0,IF(INDEX($C:$C,$I424)=$C424,INDEX($S:$S,$I424),INDEX($T:$T,$I424)),1000)</f>
        <v>1186.5741370670046</v>
      </c>
      <c r="L424" s="2" cm="1">
        <f t="array" aca="1" ref="L424" ca="1">IF($J424&gt;0,IF(INDEX($C:$C,$J424)=$F424,INDEX($S:$S,$J424),INDEX($T:$T,$J424)),1000)</f>
        <v>1045.731883061128</v>
      </c>
      <c r="M424">
        <f t="shared" ca="1" si="56"/>
        <v>925.62556864385442</v>
      </c>
      <c r="N424">
        <f t="shared" ca="1" si="57"/>
        <v>411.46197623345745</v>
      </c>
      <c r="O424">
        <f t="shared" ca="1" si="58"/>
        <v>0.69226998051858135</v>
      </c>
      <c r="P424">
        <f t="shared" ca="1" si="59"/>
        <v>0.3077300194814187</v>
      </c>
      <c r="Q424">
        <f t="shared" si="54"/>
        <v>0</v>
      </c>
      <c r="R424">
        <f t="shared" si="55"/>
        <v>1</v>
      </c>
      <c r="S424" s="2">
        <f t="shared" ca="1" si="60"/>
        <v>1164.42149769041</v>
      </c>
      <c r="T424" s="2">
        <f t="shared" ca="1" si="61"/>
        <v>1067.8845224377226</v>
      </c>
      <c r="V424" t="s">
        <v>92</v>
      </c>
      <c r="W424" t="s">
        <v>38</v>
      </c>
      <c r="X424" t="s">
        <v>33</v>
      </c>
      <c r="Y424" t="s">
        <v>29</v>
      </c>
      <c r="Z424" t="s">
        <v>54</v>
      </c>
      <c r="AA424" t="s">
        <v>57</v>
      </c>
      <c r="AB424" t="s">
        <v>22</v>
      </c>
      <c r="AC424" t="s">
        <v>30</v>
      </c>
      <c r="AD424" t="s">
        <v>32</v>
      </c>
      <c r="AE424" t="s">
        <v>49</v>
      </c>
      <c r="AF424" t="s">
        <v>62</v>
      </c>
      <c r="AG424" t="s">
        <v>59</v>
      </c>
      <c r="AH424" t="s">
        <v>42</v>
      </c>
      <c r="AI424" t="s">
        <v>79</v>
      </c>
      <c r="AJ424" t="s">
        <v>56</v>
      </c>
      <c r="AK424" t="s">
        <v>78</v>
      </c>
      <c r="AL424" t="s">
        <v>55</v>
      </c>
      <c r="AM424" t="s">
        <v>21</v>
      </c>
      <c r="AN424" t="s">
        <v>76</v>
      </c>
      <c r="AO424" t="s">
        <v>61</v>
      </c>
      <c r="AP424" t="s">
        <v>77</v>
      </c>
      <c r="AQ424" t="s">
        <v>75</v>
      </c>
      <c r="AR424" t="s">
        <v>73</v>
      </c>
      <c r="AS424" t="s">
        <v>68</v>
      </c>
      <c r="AT424" t="s">
        <v>72</v>
      </c>
      <c r="AU424" t="s">
        <v>74</v>
      </c>
      <c r="AV424" t="s">
        <v>25</v>
      </c>
      <c r="AW424" t="s">
        <v>39</v>
      </c>
      <c r="AX424" t="s">
        <v>71</v>
      </c>
      <c r="AY424" t="s">
        <v>70</v>
      </c>
      <c r="AZ424" t="s">
        <v>48</v>
      </c>
      <c r="BA424" t="s">
        <v>58</v>
      </c>
      <c r="BB424" t="s">
        <v>20</v>
      </c>
      <c r="BC424" t="s">
        <v>31</v>
      </c>
      <c r="BD424" t="s">
        <v>23</v>
      </c>
      <c r="BE424" t="s">
        <v>35</v>
      </c>
      <c r="BF424" t="s">
        <v>26</v>
      </c>
      <c r="BG424" t="s">
        <v>34</v>
      </c>
      <c r="BH424" t="s">
        <v>36</v>
      </c>
      <c r="BI424" t="s">
        <v>41</v>
      </c>
      <c r="BJ424" t="s">
        <v>24</v>
      </c>
      <c r="BK424" t="s">
        <v>47</v>
      </c>
      <c r="BL424" t="s">
        <v>44</v>
      </c>
      <c r="BM424" t="s">
        <v>66</v>
      </c>
      <c r="BN424" t="s">
        <v>46</v>
      </c>
      <c r="BO424" t="s">
        <v>40</v>
      </c>
      <c r="BP424" t="s">
        <v>50</v>
      </c>
      <c r="BQ424" t="s">
        <v>53</v>
      </c>
      <c r="BR424" t="s">
        <v>51</v>
      </c>
      <c r="BS424" t="s">
        <v>60</v>
      </c>
      <c r="BT424" t="s">
        <v>63</v>
      </c>
      <c r="BU424" t="s">
        <v>67</v>
      </c>
      <c r="BV424" t="s">
        <v>65</v>
      </c>
      <c r="BW424" t="s">
        <v>64</v>
      </c>
      <c r="BX424" t="s">
        <v>27</v>
      </c>
      <c r="BY424" t="s">
        <v>28</v>
      </c>
      <c r="BZ424" t="s">
        <v>69</v>
      </c>
      <c r="CA424" t="s">
        <v>52</v>
      </c>
      <c r="CB424" t="s">
        <v>45</v>
      </c>
      <c r="CC424" t="s">
        <v>37</v>
      </c>
    </row>
    <row r="425" spans="1:83" x14ac:dyDescent="0.25">
      <c r="A425" t="s">
        <v>94</v>
      </c>
      <c r="B425" t="s">
        <v>95</v>
      </c>
      <c r="C425" t="str">
        <f t="shared" si="52"/>
        <v>https://www.mathsisfun.com/games/reversi.html!Hard</v>
      </c>
      <c r="D425" t="s">
        <v>120</v>
      </c>
      <c r="F425" t="str">
        <f t="shared" si="53"/>
        <v>https://www.onlinespiele-sammlung.de/othello/othello-reversi-games/john_peat/!</v>
      </c>
      <c r="G425">
        <v>45</v>
      </c>
      <c r="H425">
        <v>19</v>
      </c>
      <c r="I425" cm="1">
        <f t="array" aca="1" ref="I425" ca="1">MAX(ROW($C$1:INDIRECT("$C"&amp;(ROW()-1)))*($C425=$C$1:INDIRECT("$C"&amp;(ROW()-1))),ROW($F$1:INDIRECT("$F"&amp;(ROW()-1)))*($C425=$F$1:INDIRECT("$F"&amp;(ROW()-1))))</f>
        <v>203</v>
      </c>
      <c r="J425" cm="1">
        <f t="array" aca="1" ref="J425" ca="1">MAX(ROW($C$1:INDIRECT("$C"&amp;(ROW()-1)))*($F425=$C$1:INDIRECT("$C"&amp;(ROW()-1))),ROW($F$1:INDIRECT("$F"&amp;(ROW()-1)))*($F425=$F$1:INDIRECT("$F"&amp;(ROW()-1))))</f>
        <v>278</v>
      </c>
      <c r="K425" s="2" cm="1">
        <f t="array" aca="1" ref="K425" ca="1">IF($I425&gt;0,IF(INDEX($C:$C,$I425)=$C425,INDEX($S:$S,$I425),INDEX($T:$T,$I425)),1000)</f>
        <v>956.79319455962536</v>
      </c>
      <c r="L425" s="2" cm="1">
        <f t="array" aca="1" ref="L425" ca="1">IF($J425&gt;0,IF(INDEX($C:$C,$J425)=$F425,INDEX($S:$S,$J425),INDEX($T:$T,$J425)),1000)</f>
        <v>961.92447479683528</v>
      </c>
      <c r="M425">
        <f t="shared" ca="1" si="56"/>
        <v>246.59427313848215</v>
      </c>
      <c r="N425">
        <f t="shared" ca="1" si="57"/>
        <v>253.98682373992105</v>
      </c>
      <c r="O425">
        <f t="shared" ca="1" si="58"/>
        <v>0.49261603100123197</v>
      </c>
      <c r="P425">
        <f t="shared" ca="1" si="59"/>
        <v>0.50738396899876814</v>
      </c>
      <c r="Q425">
        <f t="shared" si="54"/>
        <v>1</v>
      </c>
      <c r="R425">
        <f t="shared" si="55"/>
        <v>0</v>
      </c>
      <c r="S425" s="2">
        <f t="shared" ca="1" si="60"/>
        <v>973.02948156758589</v>
      </c>
      <c r="T425" s="2">
        <f t="shared" ca="1" si="61"/>
        <v>945.68818778887476</v>
      </c>
    </row>
    <row r="426" spans="1:83" x14ac:dyDescent="0.25">
      <c r="A426" t="s">
        <v>126</v>
      </c>
      <c r="C426" t="str">
        <f t="shared" si="52"/>
        <v>http://www.js-games.de/ger/games/othello/lx/play!</v>
      </c>
      <c r="D426" t="s">
        <v>120</v>
      </c>
      <c r="F426" t="str">
        <f t="shared" si="53"/>
        <v>https://www.onlinespiele-sammlung.de/othello/othello-reversi-games/john_peat/!</v>
      </c>
      <c r="G426">
        <v>30</v>
      </c>
      <c r="H426">
        <v>34</v>
      </c>
      <c r="I426" cm="1">
        <f t="array" aca="1" ref="I426" ca="1">MAX(ROW($C$1:INDIRECT("$C"&amp;(ROW()-1)))*($C426=$C$1:INDIRECT("$C"&amp;(ROW()-1))),ROW($F$1:INDIRECT("$F"&amp;(ROW()-1)))*($C426=$F$1:INDIRECT("$F"&amp;(ROW()-1))))</f>
        <v>284</v>
      </c>
      <c r="J426" cm="1">
        <f t="array" aca="1" ref="J426" ca="1">MAX(ROW($C$1:INDIRECT("$C"&amp;(ROW()-1)))*($F426=$C$1:INDIRECT("$C"&amp;(ROW()-1))),ROW($F$1:INDIRECT("$F"&amp;(ROW()-1)))*($F426=$F$1:INDIRECT("$F"&amp;(ROW()-1))))</f>
        <v>425</v>
      </c>
      <c r="K426" s="2" cm="1">
        <f t="array" aca="1" ref="K426" ca="1">IF($I426&gt;0,IF(INDEX($C:$C,$I426)=$C426,INDEX($S:$S,$I426),INDEX($T:$T,$I426)),1000)</f>
        <v>956.40644985150641</v>
      </c>
      <c r="L426" s="2" cm="1">
        <f t="array" aca="1" ref="L426" ca="1">IF($J426&gt;0,IF(INDEX($C:$C,$J426)=$F426,INDEX($S:$S,$J426),INDEX($T:$T,$J426)),1000)</f>
        <v>945.68818778887476</v>
      </c>
      <c r="M426">
        <f t="shared" ca="1" si="56"/>
        <v>246.04589551833763</v>
      </c>
      <c r="N426">
        <f t="shared" ca="1" si="57"/>
        <v>231.32388071887138</v>
      </c>
      <c r="O426">
        <f t="shared" ca="1" si="58"/>
        <v>0.51541992762456623</v>
      </c>
      <c r="P426">
        <f t="shared" ca="1" si="59"/>
        <v>0.48458007237543382</v>
      </c>
      <c r="Q426">
        <f t="shared" si="54"/>
        <v>0</v>
      </c>
      <c r="R426">
        <f t="shared" si="55"/>
        <v>1</v>
      </c>
      <c r="S426" s="2">
        <f t="shared" ca="1" si="60"/>
        <v>939.91301216752026</v>
      </c>
      <c r="T426" s="2">
        <f t="shared" ca="1" si="61"/>
        <v>962.1816254728609</v>
      </c>
    </row>
    <row r="427" spans="1:83" x14ac:dyDescent="0.25">
      <c r="A427" t="s">
        <v>125</v>
      </c>
      <c r="C427" t="str">
        <f t="shared" si="52"/>
        <v>http://www.aurochs.org/games/cowthello/!</v>
      </c>
      <c r="D427" t="s">
        <v>120</v>
      </c>
      <c r="F427" t="str">
        <f t="shared" si="53"/>
        <v>https://www.onlinespiele-sammlung.de/othello/othello-reversi-games/john_peat/!</v>
      </c>
      <c r="G427">
        <v>40</v>
      </c>
      <c r="H427">
        <v>24</v>
      </c>
      <c r="I427" cm="1">
        <f t="array" aca="1" ref="I427" ca="1">MAX(ROW($C$1:INDIRECT("$C"&amp;(ROW()-1)))*($C427=$C$1:INDIRECT("$C"&amp;(ROW()-1))),ROW($F$1:INDIRECT("$F"&amp;(ROW()-1)))*($C427=$F$1:INDIRECT("$F"&amp;(ROW()-1))))</f>
        <v>209</v>
      </c>
      <c r="J427" cm="1">
        <f t="array" aca="1" ref="J427" ca="1">MAX(ROW($C$1:INDIRECT("$C"&amp;(ROW()-1)))*($F427=$C$1:INDIRECT("$C"&amp;(ROW()-1))),ROW($F$1:INDIRECT("$F"&amp;(ROW()-1)))*($F427=$F$1:INDIRECT("$F"&amp;(ROW()-1))))</f>
        <v>426</v>
      </c>
      <c r="K427" s="2" cm="1">
        <f t="array" aca="1" ref="K427" ca="1">IF($I427&gt;0,IF(INDEX($C:$C,$I427)=$C427,INDEX($S:$S,$I427),INDEX($T:$T,$I427)),1000)</f>
        <v>955.74984798577043</v>
      </c>
      <c r="L427" s="2" cm="1">
        <f t="array" aca="1" ref="L427" ca="1">IF($J427&gt;0,IF(INDEX($C:$C,$J427)=$F427,INDEX($S:$S,$J427),INDEX($T:$T,$J427)),1000)</f>
        <v>962.1816254728609</v>
      </c>
      <c r="M427">
        <f t="shared" ca="1" si="56"/>
        <v>245.11767013473033</v>
      </c>
      <c r="N427">
        <f t="shared" ca="1" si="57"/>
        <v>254.36307332765887</v>
      </c>
      <c r="O427">
        <f t="shared" ca="1" si="58"/>
        <v>0.49074498535334954</v>
      </c>
      <c r="P427">
        <f t="shared" ca="1" si="59"/>
        <v>0.50925501464665046</v>
      </c>
      <c r="Q427">
        <f t="shared" si="54"/>
        <v>1</v>
      </c>
      <c r="R427">
        <f t="shared" si="55"/>
        <v>0</v>
      </c>
      <c r="S427" s="2">
        <f t="shared" ca="1" si="60"/>
        <v>972.04600845446328</v>
      </c>
      <c r="T427" s="2">
        <f t="shared" ca="1" si="61"/>
        <v>945.88546500416805</v>
      </c>
    </row>
    <row r="428" spans="1:83" x14ac:dyDescent="0.25">
      <c r="A428" t="s">
        <v>112</v>
      </c>
      <c r="B428">
        <v>3</v>
      </c>
      <c r="C428" t="str">
        <f t="shared" si="52"/>
        <v>https://lazymuttgames.com/games/Othello/!3</v>
      </c>
      <c r="D428" t="s">
        <v>120</v>
      </c>
      <c r="F428" t="str">
        <f t="shared" si="53"/>
        <v>https://www.onlinespiele-sammlung.de/othello/othello-reversi-games/john_peat/!</v>
      </c>
      <c r="G428">
        <v>52</v>
      </c>
      <c r="H428">
        <v>12</v>
      </c>
      <c r="I428" cm="1">
        <f t="array" aca="1" ref="I428" ca="1">MAX(ROW($C$1:INDIRECT("$C"&amp;(ROW()-1)))*($C428=$C$1:INDIRECT("$C"&amp;(ROW()-1))),ROW($F$1:INDIRECT("$F"&amp;(ROW()-1)))*($C428=$F$1:INDIRECT("$F"&amp;(ROW()-1))))</f>
        <v>125</v>
      </c>
      <c r="J428" cm="1">
        <f t="array" aca="1" ref="J428" ca="1">MAX(ROW($C$1:INDIRECT("$C"&amp;(ROW()-1)))*($F428=$C$1:INDIRECT("$C"&amp;(ROW()-1))),ROW($F$1:INDIRECT("$F"&amp;(ROW()-1)))*($F428=$F$1:INDIRECT("$F"&amp;(ROW()-1))))</f>
        <v>427</v>
      </c>
      <c r="K428" s="2" cm="1">
        <f t="array" aca="1" ref="K428" ca="1">IF($I428&gt;0,IF(INDEX($C:$C,$I428)=$C428,INDEX($S:$S,$I428),INDEX($T:$T,$I428)),1000)</f>
        <v>951.27597194702662</v>
      </c>
      <c r="L428" s="2" cm="1">
        <f t="array" aca="1" ref="L428" ca="1">IF($J428&gt;0,IF(INDEX($C:$C,$J428)=$F428,INDEX($S:$S,$J428),INDEX($T:$T,$J428)),1000)</f>
        <v>945.88546500416805</v>
      </c>
      <c r="M428">
        <f t="shared" ca="1" si="56"/>
        <v>238.88557720380692</v>
      </c>
      <c r="N428">
        <f t="shared" ca="1" si="57"/>
        <v>231.58672571621258</v>
      </c>
      <c r="O428">
        <f t="shared" ca="1" si="58"/>
        <v>0.50775694067673427</v>
      </c>
      <c r="P428">
        <f t="shared" ca="1" si="59"/>
        <v>0.49224305932326567</v>
      </c>
      <c r="Q428">
        <f t="shared" si="54"/>
        <v>1</v>
      </c>
      <c r="R428">
        <f t="shared" si="55"/>
        <v>0</v>
      </c>
      <c r="S428" s="2">
        <f t="shared" ca="1" si="60"/>
        <v>967.02774984537109</v>
      </c>
      <c r="T428" s="2">
        <f t="shared" ca="1" si="61"/>
        <v>930.13368710582358</v>
      </c>
    </row>
    <row r="429" spans="1:83" x14ac:dyDescent="0.25">
      <c r="A429" t="s">
        <v>103</v>
      </c>
      <c r="B429" t="s">
        <v>95</v>
      </c>
      <c r="C429" t="str">
        <f t="shared" si="52"/>
        <v>https://reversi.zone/!Hard</v>
      </c>
      <c r="D429" t="s">
        <v>120</v>
      </c>
      <c r="F429" t="str">
        <f t="shared" si="53"/>
        <v>https://www.onlinespiele-sammlung.de/othello/othello-reversi-games/john_peat/!</v>
      </c>
      <c r="G429">
        <v>44</v>
      </c>
      <c r="H429">
        <v>20</v>
      </c>
      <c r="I429" cm="1">
        <f t="array" aca="1" ref="I429" ca="1">MAX(ROW($C$1:INDIRECT("$C"&amp;(ROW()-1)))*($C429=$C$1:INDIRECT("$C"&amp;(ROW()-1))),ROW($F$1:INDIRECT("$F"&amp;(ROW()-1)))*($C429=$F$1:INDIRECT("$F"&amp;(ROW()-1))))</f>
        <v>207</v>
      </c>
      <c r="J429" cm="1">
        <f t="array" aca="1" ref="J429" ca="1">MAX(ROW($C$1:INDIRECT("$C"&amp;(ROW()-1)))*($F429=$C$1:INDIRECT("$C"&amp;(ROW()-1))),ROW($F$1:INDIRECT("$F"&amp;(ROW()-1)))*($F429=$F$1:INDIRECT("$F"&amp;(ROW()-1))))</f>
        <v>428</v>
      </c>
      <c r="K429" s="2" cm="1">
        <f t="array" aca="1" ref="K429" ca="1">IF($I429&gt;0,IF(INDEX($C:$C,$I429)=$C429,INDEX($S:$S,$I429),INDEX($T:$T,$I429)),1000)</f>
        <v>925.51348418155237</v>
      </c>
      <c r="L429" s="2" cm="1">
        <f t="array" aca="1" ref="L429" ca="1">IF($J429&gt;0,IF(INDEX($C:$C,$J429)=$F429,INDEX($S:$S,$J429),INDEX($T:$T,$J429)),1000)</f>
        <v>930.13368710582358</v>
      </c>
      <c r="M429">
        <f t="shared" ca="1" si="56"/>
        <v>205.96039233885392</v>
      </c>
      <c r="N429">
        <f t="shared" ca="1" si="57"/>
        <v>211.51161326931174</v>
      </c>
      <c r="O429">
        <f t="shared" ca="1" si="58"/>
        <v>0.49335138541520779</v>
      </c>
      <c r="P429">
        <f t="shared" ca="1" si="59"/>
        <v>0.50664861458479227</v>
      </c>
      <c r="Q429">
        <f t="shared" si="54"/>
        <v>1</v>
      </c>
      <c r="R429">
        <f t="shared" si="55"/>
        <v>0</v>
      </c>
      <c r="S429" s="2">
        <f t="shared" ca="1" si="60"/>
        <v>941.72623984826578</v>
      </c>
      <c r="T429" s="2">
        <f t="shared" ca="1" si="61"/>
        <v>913.92093143911018</v>
      </c>
    </row>
    <row r="430" spans="1:83" x14ac:dyDescent="0.25">
      <c r="A430" t="s">
        <v>198</v>
      </c>
      <c r="C430" t="str">
        <f t="shared" si="52"/>
        <v>https://lazy-guy.github.io/reversi/index.html!</v>
      </c>
      <c r="D430" t="s">
        <v>120</v>
      </c>
      <c r="F430" t="str">
        <f t="shared" si="53"/>
        <v>https://www.onlinespiele-sammlung.de/othello/othello-reversi-games/john_peat/!</v>
      </c>
      <c r="G430">
        <v>20</v>
      </c>
      <c r="H430">
        <v>44</v>
      </c>
      <c r="I430" cm="1">
        <f t="array" aca="1" ref="I430" ca="1">MAX(ROW($C$1:INDIRECT("$C"&amp;(ROW()-1)))*($C430=$C$1:INDIRECT("$C"&amp;(ROW()-1))),ROW($F$1:INDIRECT("$F"&amp;(ROW()-1)))*($C430=$F$1:INDIRECT("$F"&amp;(ROW()-1))))</f>
        <v>287</v>
      </c>
      <c r="J430" cm="1">
        <f t="array" aca="1" ref="J430" ca="1">MAX(ROW($C$1:INDIRECT("$C"&amp;(ROW()-1)))*($F430=$C$1:INDIRECT("$C"&amp;(ROW()-1))),ROW($F$1:INDIRECT("$F"&amp;(ROW()-1)))*($F430=$F$1:INDIRECT("$F"&amp;(ROW()-1))))</f>
        <v>429</v>
      </c>
      <c r="K430" s="2" cm="1">
        <f t="array" aca="1" ref="K430" ca="1">IF($I430&gt;0,IF(INDEX($C:$C,$I430)=$C430,INDEX($S:$S,$I430),INDEX($T:$T,$I430)),1000)</f>
        <v>890.49153852883614</v>
      </c>
      <c r="L430" s="2" cm="1">
        <f t="array" aca="1" ref="L430" ca="1">IF($J430&gt;0,IF(INDEX($C:$C,$J430)=$F430,INDEX($S:$S,$J430),INDEX($T:$T,$J430)),1000)</f>
        <v>913.92093143911018</v>
      </c>
      <c r="M430">
        <f t="shared" ca="1" si="56"/>
        <v>168.35609598431935</v>
      </c>
      <c r="N430">
        <f t="shared" ca="1" si="57"/>
        <v>192.6647789785959</v>
      </c>
      <c r="O430">
        <f t="shared" ca="1" si="58"/>
        <v>0.46633341078023033</v>
      </c>
      <c r="P430">
        <f t="shared" ca="1" si="59"/>
        <v>0.53366658921976962</v>
      </c>
      <c r="Q430">
        <f t="shared" si="54"/>
        <v>0</v>
      </c>
      <c r="R430">
        <f t="shared" si="55"/>
        <v>1</v>
      </c>
      <c r="S430" s="2">
        <f t="shared" ca="1" si="60"/>
        <v>875.56886938386879</v>
      </c>
      <c r="T430" s="2">
        <f t="shared" ca="1" si="61"/>
        <v>928.84360058407754</v>
      </c>
    </row>
    <row r="431" spans="1:83" x14ac:dyDescent="0.25">
      <c r="A431" t="s">
        <v>94</v>
      </c>
      <c r="B431" t="s">
        <v>95</v>
      </c>
      <c r="C431" t="str">
        <f t="shared" si="52"/>
        <v>https://www.mathsisfun.com/games/reversi.html!Hard</v>
      </c>
      <c r="D431" t="s">
        <v>115</v>
      </c>
      <c r="F431" t="str">
        <f t="shared" si="53"/>
        <v>https://www.onlinespiele-sammlung.de/othello/othello-reversi-games/tapajos/!</v>
      </c>
      <c r="G431">
        <v>19</v>
      </c>
      <c r="H431">
        <v>0</v>
      </c>
      <c r="I431" cm="1">
        <f t="array" aca="1" ref="I431" ca="1">MAX(ROW($C$1:INDIRECT("$C"&amp;(ROW()-1)))*($C431=$C$1:INDIRECT("$C"&amp;(ROW()-1))),ROW($F$1:INDIRECT("$F"&amp;(ROW()-1)))*($C431=$F$1:INDIRECT("$F"&amp;(ROW()-1))))</f>
        <v>425</v>
      </c>
      <c r="J431" cm="1">
        <f t="array" aca="1" ref="J431" ca="1">MAX(ROW($C$1:INDIRECT("$C"&amp;(ROW()-1)))*($F431=$C$1:INDIRECT("$C"&amp;(ROW()-1))),ROW($F$1:INDIRECT("$F"&amp;(ROW()-1)))*($F431=$F$1:INDIRECT("$F"&amp;(ROW()-1))))</f>
        <v>179</v>
      </c>
      <c r="K431" s="2" cm="1">
        <f t="array" aca="1" ref="K431" ca="1">IF($I431&gt;0,IF(INDEX($C:$C,$I431)=$C431,INDEX($S:$S,$I431),INDEX($T:$T,$I431)),1000)</f>
        <v>973.02948156758589</v>
      </c>
      <c r="L431" s="2" cm="1">
        <f t="array" aca="1" ref="L431" ca="1">IF($J431&gt;0,IF(INDEX($C:$C,$J431)=$F431,INDEX($S:$S,$J431),INDEX($T:$T,$J431)),1000)</f>
        <v>923.53190280870399</v>
      </c>
      <c r="M431">
        <f t="shared" ca="1" si="56"/>
        <v>270.75326590692168</v>
      </c>
      <c r="N431">
        <f t="shared" ca="1" si="57"/>
        <v>203.62437158513404</v>
      </c>
      <c r="O431">
        <f t="shared" ca="1" si="58"/>
        <v>0.57075469943807355</v>
      </c>
      <c r="P431">
        <f t="shared" ca="1" si="59"/>
        <v>0.42924530056192645</v>
      </c>
      <c r="Q431">
        <f t="shared" si="54"/>
        <v>1</v>
      </c>
      <c r="R431">
        <f t="shared" si="55"/>
        <v>0</v>
      </c>
      <c r="S431" s="2">
        <f t="shared" ca="1" si="60"/>
        <v>986.76533118556756</v>
      </c>
      <c r="T431" s="2">
        <f t="shared" ca="1" si="61"/>
        <v>909.79605319072232</v>
      </c>
    </row>
    <row r="432" spans="1:83" x14ac:dyDescent="0.25">
      <c r="A432" t="s">
        <v>126</v>
      </c>
      <c r="C432" t="str">
        <f t="shared" si="52"/>
        <v>http://www.js-games.de/ger/games/othello/lx/play!</v>
      </c>
      <c r="D432" t="s">
        <v>115</v>
      </c>
      <c r="F432" t="str">
        <f t="shared" si="53"/>
        <v>https://www.onlinespiele-sammlung.de/othello/othello-reversi-games/tapajos/!</v>
      </c>
      <c r="G432">
        <v>38</v>
      </c>
      <c r="H432">
        <v>26</v>
      </c>
      <c r="I432" cm="1">
        <f t="array" aca="1" ref="I432" ca="1">MAX(ROW($C$1:INDIRECT("$C"&amp;(ROW()-1)))*($C432=$C$1:INDIRECT("$C"&amp;(ROW()-1))),ROW($F$1:INDIRECT("$F"&amp;(ROW()-1)))*($C432=$F$1:INDIRECT("$F"&amp;(ROW()-1))))</f>
        <v>426</v>
      </c>
      <c r="J432" cm="1">
        <f t="array" aca="1" ref="J432" ca="1">MAX(ROW($C$1:INDIRECT("$C"&amp;(ROW()-1)))*($F432=$C$1:INDIRECT("$C"&amp;(ROW()-1))),ROW($F$1:INDIRECT("$F"&amp;(ROW()-1)))*($F432=$F$1:INDIRECT("$F"&amp;(ROW()-1))))</f>
        <v>431</v>
      </c>
      <c r="K432" s="2" cm="1">
        <f t="array" aca="1" ref="K432" ca="1">IF($I432&gt;0,IF(INDEX($C:$C,$I432)=$C432,INDEX($S:$S,$I432),INDEX($T:$T,$I432)),1000)</f>
        <v>939.91301216752026</v>
      </c>
      <c r="L432" s="2" cm="1">
        <f t="array" aca="1" ref="L432" ca="1">IF($J432&gt;0,IF(INDEX($C:$C,$J432)=$F432,INDEX($S:$S,$J432),INDEX($T:$T,$J432)),1000)</f>
        <v>909.79605319072232</v>
      </c>
      <c r="M432">
        <f t="shared" ca="1" si="56"/>
        <v>223.76003970094695</v>
      </c>
      <c r="N432">
        <f t="shared" ca="1" si="57"/>
        <v>188.14389600783116</v>
      </c>
      <c r="O432">
        <f t="shared" ca="1" si="58"/>
        <v>0.5432335559404522</v>
      </c>
      <c r="P432">
        <f t="shared" ca="1" si="59"/>
        <v>0.45676644405954775</v>
      </c>
      <c r="Q432">
        <f t="shared" si="54"/>
        <v>1</v>
      </c>
      <c r="R432">
        <f t="shared" si="55"/>
        <v>0</v>
      </c>
      <c r="S432" s="2">
        <f t="shared" ca="1" si="60"/>
        <v>954.52953837742575</v>
      </c>
      <c r="T432" s="2">
        <f t="shared" ca="1" si="61"/>
        <v>895.17952698081683</v>
      </c>
    </row>
    <row r="433" spans="1:82" x14ac:dyDescent="0.25">
      <c r="A433" t="s">
        <v>125</v>
      </c>
      <c r="C433" t="str">
        <f t="shared" si="52"/>
        <v>http://www.aurochs.org/games/cowthello/!</v>
      </c>
      <c r="D433" t="s">
        <v>115</v>
      </c>
      <c r="F433" t="str">
        <f t="shared" si="53"/>
        <v>https://www.onlinespiele-sammlung.de/othello/othello-reversi-games/tapajos/!</v>
      </c>
      <c r="G433">
        <v>45</v>
      </c>
      <c r="H433">
        <v>19</v>
      </c>
      <c r="I433" cm="1">
        <f t="array" aca="1" ref="I433" ca="1">MAX(ROW($C$1:INDIRECT("$C"&amp;(ROW()-1)))*($C433=$C$1:INDIRECT("$C"&amp;(ROW()-1))),ROW($F$1:INDIRECT("$F"&amp;(ROW()-1)))*($C433=$F$1:INDIRECT("$F"&amp;(ROW()-1))))</f>
        <v>427</v>
      </c>
      <c r="J433" cm="1">
        <f t="array" aca="1" ref="J433" ca="1">MAX(ROW($C$1:INDIRECT("$C"&amp;(ROW()-1)))*($F433=$C$1:INDIRECT("$C"&amp;(ROW()-1))),ROW($F$1:INDIRECT("$F"&amp;(ROW()-1)))*($F433=$F$1:INDIRECT("$F"&amp;(ROW()-1))))</f>
        <v>432</v>
      </c>
      <c r="K433" s="2" cm="1">
        <f t="array" aca="1" ref="K433" ca="1">IF($I433&gt;0,IF(INDEX($C:$C,$I433)=$C433,INDEX($S:$S,$I433),INDEX($T:$T,$I433)),1000)</f>
        <v>972.04600845446328</v>
      </c>
      <c r="L433" s="2" cm="1">
        <f t="array" aca="1" ref="L433" ca="1">IF($J433&gt;0,IF(INDEX($C:$C,$J433)=$F433,INDEX($S:$S,$J433),INDEX($T:$T,$J433)),1000)</f>
        <v>895.17952698081683</v>
      </c>
      <c r="M433">
        <f t="shared" ca="1" si="56"/>
        <v>269.22477404334415</v>
      </c>
      <c r="N433">
        <f t="shared" ca="1" si="57"/>
        <v>172.96125086124491</v>
      </c>
      <c r="O433">
        <f t="shared" ca="1" si="58"/>
        <v>0.60884957660395311</v>
      </c>
      <c r="P433">
        <f t="shared" ca="1" si="59"/>
        <v>0.39115042339604678</v>
      </c>
      <c r="Q433">
        <f t="shared" si="54"/>
        <v>1</v>
      </c>
      <c r="R433">
        <f t="shared" si="55"/>
        <v>0</v>
      </c>
      <c r="S433" s="2">
        <f t="shared" ca="1" si="60"/>
        <v>984.56282200313683</v>
      </c>
      <c r="T433" s="2">
        <f t="shared" ca="1" si="61"/>
        <v>882.66271343214339</v>
      </c>
    </row>
    <row r="434" spans="1:82" x14ac:dyDescent="0.25">
      <c r="A434" t="s">
        <v>112</v>
      </c>
      <c r="B434">
        <v>3</v>
      </c>
      <c r="C434" t="str">
        <f t="shared" si="52"/>
        <v>https://lazymuttgames.com/games/Othello/!3</v>
      </c>
      <c r="D434" t="s">
        <v>115</v>
      </c>
      <c r="F434" t="str">
        <f t="shared" si="53"/>
        <v>https://www.onlinespiele-sammlung.de/othello/othello-reversi-games/tapajos/!</v>
      </c>
      <c r="G434">
        <v>36</v>
      </c>
      <c r="H434">
        <v>28</v>
      </c>
      <c r="I434" cm="1">
        <f t="array" aca="1" ref="I434" ca="1">MAX(ROW($C$1:INDIRECT("$C"&amp;(ROW()-1)))*($C434=$C$1:INDIRECT("$C"&amp;(ROW()-1))),ROW($F$1:INDIRECT("$F"&amp;(ROW()-1)))*($C434=$F$1:INDIRECT("$F"&amp;(ROW()-1))))</f>
        <v>428</v>
      </c>
      <c r="J434" cm="1">
        <f t="array" aca="1" ref="J434" ca="1">MAX(ROW($C$1:INDIRECT("$C"&amp;(ROW()-1)))*($F434=$C$1:INDIRECT("$C"&amp;(ROW()-1))),ROW($F$1:INDIRECT("$F"&amp;(ROW()-1)))*($F434=$F$1:INDIRECT("$F"&amp;(ROW()-1))))</f>
        <v>433</v>
      </c>
      <c r="K434" s="2" cm="1">
        <f t="array" aca="1" ref="K434" ca="1">IF($I434&gt;0,IF(INDEX($C:$C,$I434)=$C434,INDEX($S:$S,$I434),INDEX($T:$T,$I434)),1000)</f>
        <v>967.02774984537109</v>
      </c>
      <c r="L434" s="2" cm="1">
        <f t="array" aca="1" ref="L434" ca="1">IF($J434&gt;0,IF(INDEX($C:$C,$J434)=$F434,INDEX($S:$S,$J434),INDEX($T:$T,$J434)),1000)</f>
        <v>882.66271343214339</v>
      </c>
      <c r="M434">
        <f t="shared" ca="1" si="56"/>
        <v>261.55882313193081</v>
      </c>
      <c r="N434">
        <f t="shared" ca="1" si="57"/>
        <v>160.93732689061108</v>
      </c>
      <c r="O434">
        <f t="shared" ca="1" si="58"/>
        <v>0.61907977887603372</v>
      </c>
      <c r="P434">
        <f t="shared" ca="1" si="59"/>
        <v>0.38092022112396623</v>
      </c>
      <c r="Q434">
        <f t="shared" si="54"/>
        <v>1</v>
      </c>
      <c r="R434">
        <f t="shared" si="55"/>
        <v>0</v>
      </c>
      <c r="S434" s="2">
        <f t="shared" ca="1" si="60"/>
        <v>979.21719692133797</v>
      </c>
      <c r="T434" s="2">
        <f t="shared" ca="1" si="61"/>
        <v>870.47326635617651</v>
      </c>
    </row>
    <row r="435" spans="1:82" x14ac:dyDescent="0.25">
      <c r="A435" t="s">
        <v>103</v>
      </c>
      <c r="B435" t="s">
        <v>95</v>
      </c>
      <c r="C435" t="str">
        <f t="shared" si="52"/>
        <v>https://reversi.zone/!Hard</v>
      </c>
      <c r="D435" t="s">
        <v>115</v>
      </c>
      <c r="F435" t="str">
        <f t="shared" si="53"/>
        <v>https://www.onlinespiele-sammlung.de/othello/othello-reversi-games/tapajos/!</v>
      </c>
      <c r="G435">
        <v>39</v>
      </c>
      <c r="H435">
        <v>25</v>
      </c>
      <c r="I435" cm="1">
        <f t="array" aca="1" ref="I435" ca="1">MAX(ROW($C$1:INDIRECT("$C"&amp;(ROW()-1)))*($C435=$C$1:INDIRECT("$C"&amp;(ROW()-1))),ROW($F$1:INDIRECT("$F"&amp;(ROW()-1)))*($C435=$F$1:INDIRECT("$F"&amp;(ROW()-1))))</f>
        <v>429</v>
      </c>
      <c r="J435" cm="1">
        <f t="array" aca="1" ref="J435" ca="1">MAX(ROW($C$1:INDIRECT("$C"&amp;(ROW()-1)))*($F435=$C$1:INDIRECT("$C"&amp;(ROW()-1))),ROW($F$1:INDIRECT("$F"&amp;(ROW()-1)))*($F435=$F$1:INDIRECT("$F"&amp;(ROW()-1))))</f>
        <v>434</v>
      </c>
      <c r="K435" s="2" cm="1">
        <f t="array" aca="1" ref="K435" ca="1">IF($I435&gt;0,IF(INDEX($C:$C,$I435)=$C435,INDEX($S:$S,$I435),INDEX($T:$T,$I435)),1000)</f>
        <v>941.72623984826578</v>
      </c>
      <c r="L435" s="2" cm="1">
        <f t="array" aca="1" ref="L435" ca="1">IF($J435&gt;0,IF(INDEX($C:$C,$J435)=$F435,INDEX($S:$S,$J435),INDEX($T:$T,$J435)),1000)</f>
        <v>870.47326635617651</v>
      </c>
      <c r="M435">
        <f t="shared" ca="1" si="56"/>
        <v>226.1078287589398</v>
      </c>
      <c r="N435">
        <f t="shared" ca="1" si="57"/>
        <v>150.03174685521824</v>
      </c>
      <c r="O435">
        <f t="shared" ca="1" si="58"/>
        <v>0.60112746283012775</v>
      </c>
      <c r="P435">
        <f t="shared" ca="1" si="59"/>
        <v>0.39887253716987231</v>
      </c>
      <c r="Q435">
        <f t="shared" si="54"/>
        <v>1</v>
      </c>
      <c r="R435">
        <f t="shared" si="55"/>
        <v>0</v>
      </c>
      <c r="S435" s="2">
        <f t="shared" ca="1" si="60"/>
        <v>954.49016103770168</v>
      </c>
      <c r="T435" s="2">
        <f t="shared" ca="1" si="61"/>
        <v>857.7093451667406</v>
      </c>
    </row>
    <row r="436" spans="1:82" x14ac:dyDescent="0.25">
      <c r="A436" t="s">
        <v>198</v>
      </c>
      <c r="C436" t="str">
        <f t="shared" si="52"/>
        <v>https://lazy-guy.github.io/reversi/index.html!</v>
      </c>
      <c r="D436" t="s">
        <v>115</v>
      </c>
      <c r="F436" t="str">
        <f t="shared" si="53"/>
        <v>https://www.onlinespiele-sammlung.de/othello/othello-reversi-games/tapajos/!</v>
      </c>
      <c r="G436">
        <v>27</v>
      </c>
      <c r="H436">
        <v>0</v>
      </c>
      <c r="I436" cm="1">
        <f t="array" aca="1" ref="I436" ca="1">MAX(ROW($C$1:INDIRECT("$C"&amp;(ROW()-1)))*($C436=$C$1:INDIRECT("$C"&amp;(ROW()-1))),ROW($F$1:INDIRECT("$F"&amp;(ROW()-1)))*($C436=$F$1:INDIRECT("$F"&amp;(ROW()-1))))</f>
        <v>430</v>
      </c>
      <c r="J436" cm="1">
        <f t="array" aca="1" ref="J436" ca="1">MAX(ROW($C$1:INDIRECT("$C"&amp;(ROW()-1)))*($F436=$C$1:INDIRECT("$C"&amp;(ROW()-1))),ROW($F$1:INDIRECT("$F"&amp;(ROW()-1)))*($F436=$F$1:INDIRECT("$F"&amp;(ROW()-1))))</f>
        <v>435</v>
      </c>
      <c r="K436" s="2" cm="1">
        <f t="array" aca="1" ref="K436" ca="1">IF($I436&gt;0,IF(INDEX($C:$C,$I436)=$C436,INDEX($S:$S,$I436),INDEX($T:$T,$I436)),1000)</f>
        <v>875.56886938386879</v>
      </c>
      <c r="L436" s="2" cm="1">
        <f t="array" aca="1" ref="L436" ca="1">IF($J436&gt;0,IF(INDEX($C:$C,$J436)=$F436,INDEX($S:$S,$J436),INDEX($T:$T,$J436)),1000)</f>
        <v>857.7093451667406</v>
      </c>
      <c r="M436">
        <f t="shared" ca="1" si="56"/>
        <v>154.49775513046959</v>
      </c>
      <c r="N436">
        <f t="shared" ca="1" si="57"/>
        <v>139.40339895219734</v>
      </c>
      <c r="O436">
        <f t="shared" ca="1" si="58"/>
        <v>0.52567930742801128</v>
      </c>
      <c r="P436">
        <f t="shared" ca="1" si="59"/>
        <v>0.47432069257198867</v>
      </c>
      <c r="Q436">
        <f t="shared" si="54"/>
        <v>1</v>
      </c>
      <c r="R436">
        <f t="shared" si="55"/>
        <v>0</v>
      </c>
      <c r="S436" s="2">
        <f t="shared" ca="1" si="60"/>
        <v>890.74713154617245</v>
      </c>
      <c r="T436" s="2">
        <f t="shared" ca="1" si="61"/>
        <v>842.53108300443694</v>
      </c>
    </row>
    <row r="437" spans="1:82" x14ac:dyDescent="0.25">
      <c r="A437" t="s">
        <v>94</v>
      </c>
      <c r="B437" t="s">
        <v>95</v>
      </c>
      <c r="C437" t="str">
        <f t="shared" si="52"/>
        <v>https://www.mathsisfun.com/games/reversi.html!Hard</v>
      </c>
      <c r="D437" t="s">
        <v>113</v>
      </c>
      <c r="E437" t="s">
        <v>114</v>
      </c>
      <c r="F437" t="str">
        <f t="shared" si="53"/>
        <v>https://www.onlinespiele-sammlung.de/othello/othello-reversi-games/jean-christophe/!Expert</v>
      </c>
      <c r="G437">
        <v>26</v>
      </c>
      <c r="H437">
        <v>38</v>
      </c>
      <c r="I437" cm="1">
        <f t="array" aca="1" ref="I437" ca="1">MAX(ROW($C$1:INDIRECT("$C"&amp;(ROW()-1)))*($C437=$C$1:INDIRECT("$C"&amp;(ROW()-1))),ROW($F$1:INDIRECT("$F"&amp;(ROW()-1)))*($C437=$F$1:INDIRECT("$F"&amp;(ROW()-1))))</f>
        <v>431</v>
      </c>
      <c r="J437" cm="1">
        <f t="array" aca="1" ref="J437" ca="1">MAX(ROW($C$1:INDIRECT("$C"&amp;(ROW()-1)))*($F437=$C$1:INDIRECT("$C"&amp;(ROW()-1))),ROW($F$1:INDIRECT("$F"&amp;(ROW()-1)))*($F437=$F$1:INDIRECT("$F"&amp;(ROW()-1))))</f>
        <v>424</v>
      </c>
      <c r="K437" s="2" cm="1">
        <f t="array" aca="1" ref="K437" ca="1">IF($I437&gt;0,IF(INDEX($C:$C,$I437)=$C437,INDEX($S:$S,$I437),INDEX($T:$T,$I437)),1000)</f>
        <v>986.76533118556756</v>
      </c>
      <c r="L437" s="2" cm="1">
        <f t="array" aca="1" ref="L437" ca="1">IF($J437&gt;0,IF(INDEX($C:$C,$J437)=$F437,INDEX($S:$S,$J437),INDEX($T:$T,$J437)),1000)</f>
        <v>1067.8845224377226</v>
      </c>
      <c r="M437">
        <f t="shared" ca="1" si="56"/>
        <v>293.0308386014546</v>
      </c>
      <c r="N437">
        <f t="shared" ca="1" si="57"/>
        <v>467.42432128026388</v>
      </c>
      <c r="O437">
        <f t="shared" ca="1" si="58"/>
        <v>0.3853361171841253</v>
      </c>
      <c r="P437">
        <f t="shared" ca="1" si="59"/>
        <v>0.6146638828158747</v>
      </c>
      <c r="Q437">
        <f t="shared" si="54"/>
        <v>0</v>
      </c>
      <c r="R437">
        <f t="shared" si="55"/>
        <v>1</v>
      </c>
      <c r="S437" s="2">
        <f t="shared" ca="1" si="60"/>
        <v>974.43457543567558</v>
      </c>
      <c r="T437" s="2">
        <f t="shared" ca="1" si="61"/>
        <v>1080.2152781876146</v>
      </c>
    </row>
    <row r="438" spans="1:82" x14ac:dyDescent="0.25">
      <c r="A438" t="s">
        <v>126</v>
      </c>
      <c r="C438" t="str">
        <f t="shared" si="52"/>
        <v>http://www.js-games.de/ger/games/othello/lx/play!</v>
      </c>
      <c r="D438" t="s">
        <v>113</v>
      </c>
      <c r="E438" t="s">
        <v>114</v>
      </c>
      <c r="F438" t="str">
        <f t="shared" si="53"/>
        <v>https://www.onlinespiele-sammlung.de/othello/othello-reversi-games/jean-christophe/!Expert</v>
      </c>
      <c r="G438">
        <v>9</v>
      </c>
      <c r="H438">
        <v>55</v>
      </c>
      <c r="I438" cm="1">
        <f t="array" aca="1" ref="I438" ca="1">MAX(ROW($C$1:INDIRECT("$C"&amp;(ROW()-1)))*($C438=$C$1:INDIRECT("$C"&amp;(ROW()-1))),ROW($F$1:INDIRECT("$F"&amp;(ROW()-1)))*($C438=$F$1:INDIRECT("$F"&amp;(ROW()-1))))</f>
        <v>432</v>
      </c>
      <c r="J438" cm="1">
        <f t="array" aca="1" ref="J438" ca="1">MAX(ROW($C$1:INDIRECT("$C"&amp;(ROW()-1)))*($F438=$C$1:INDIRECT("$C"&amp;(ROW()-1))),ROW($F$1:INDIRECT("$F"&amp;(ROW()-1)))*($F438=$F$1:INDIRECT("$F"&amp;(ROW()-1))))</f>
        <v>437</v>
      </c>
      <c r="K438" s="2" cm="1">
        <f t="array" aca="1" ref="K438" ca="1">IF($I438&gt;0,IF(INDEX($C:$C,$I438)=$C438,INDEX($S:$S,$I438),INDEX($T:$T,$I438)),1000)</f>
        <v>954.52953837742575</v>
      </c>
      <c r="L438" s="2" cm="1">
        <f t="array" aca="1" ref="L438" ca="1">IF($J438&gt;0,IF(INDEX($C:$C,$J438)=$F438,INDEX($S:$S,$J438),INDEX($T:$T,$J438)),1000)</f>
        <v>1080.2152781876146</v>
      </c>
      <c r="M438">
        <f t="shared" ca="1" si="56"/>
        <v>243.40183382448117</v>
      </c>
      <c r="N438">
        <f t="shared" ca="1" si="57"/>
        <v>501.8087103278861</v>
      </c>
      <c r="O438">
        <f t="shared" ca="1" si="58"/>
        <v>0.32662156451548374</v>
      </c>
      <c r="P438">
        <f t="shared" ca="1" si="59"/>
        <v>0.67337843548451626</v>
      </c>
      <c r="Q438">
        <f t="shared" si="54"/>
        <v>0</v>
      </c>
      <c r="R438">
        <f t="shared" si="55"/>
        <v>1</v>
      </c>
      <c r="S438" s="2">
        <f t="shared" ca="1" si="60"/>
        <v>944.07764831293025</v>
      </c>
      <c r="T438" s="2">
        <f t="shared" ca="1" si="61"/>
        <v>1090.6671682521101</v>
      </c>
    </row>
    <row r="439" spans="1:82" x14ac:dyDescent="0.25">
      <c r="A439" t="s">
        <v>125</v>
      </c>
      <c r="C439" t="str">
        <f t="shared" si="52"/>
        <v>http://www.aurochs.org/games/cowthello/!</v>
      </c>
      <c r="D439" t="s">
        <v>113</v>
      </c>
      <c r="E439" t="s">
        <v>114</v>
      </c>
      <c r="F439" t="str">
        <f t="shared" si="53"/>
        <v>https://www.onlinespiele-sammlung.de/othello/othello-reversi-games/jean-christophe/!Expert</v>
      </c>
      <c r="G439">
        <v>0</v>
      </c>
      <c r="H439">
        <v>64</v>
      </c>
      <c r="I439" cm="1">
        <f t="array" aca="1" ref="I439" ca="1">MAX(ROW($C$1:INDIRECT("$C"&amp;(ROW()-1)))*($C439=$C$1:INDIRECT("$C"&amp;(ROW()-1))),ROW($F$1:INDIRECT("$F"&amp;(ROW()-1)))*($C439=$F$1:INDIRECT("$F"&amp;(ROW()-1))))</f>
        <v>433</v>
      </c>
      <c r="J439" cm="1">
        <f t="array" aca="1" ref="J439" ca="1">MAX(ROW($C$1:INDIRECT("$C"&amp;(ROW()-1)))*($F439=$C$1:INDIRECT("$C"&amp;(ROW()-1))),ROW($F$1:INDIRECT("$F"&amp;(ROW()-1)))*($F439=$F$1:INDIRECT("$F"&amp;(ROW()-1))))</f>
        <v>438</v>
      </c>
      <c r="K439" s="2" cm="1">
        <f t="array" aca="1" ref="K439" ca="1">IF($I439&gt;0,IF(INDEX($C:$C,$I439)=$C439,INDEX($S:$S,$I439),INDEX($T:$T,$I439)),1000)</f>
        <v>984.56282200313683</v>
      </c>
      <c r="L439" s="2" cm="1">
        <f t="array" aca="1" ref="L439" ca="1">IF($J439&gt;0,IF(INDEX($C:$C,$J439)=$F439,INDEX($S:$S,$J439),INDEX($T:$T,$J439)),1000)</f>
        <v>1090.6671682521101</v>
      </c>
      <c r="M439">
        <f t="shared" ca="1" si="56"/>
        <v>289.33905254325094</v>
      </c>
      <c r="N439">
        <f t="shared" ca="1" si="57"/>
        <v>532.92724163066703</v>
      </c>
      <c r="O439">
        <f t="shared" ca="1" si="58"/>
        <v>0.35187998656071962</v>
      </c>
      <c r="P439">
        <f t="shared" ca="1" si="59"/>
        <v>0.6481200134392805</v>
      </c>
      <c r="Q439">
        <f t="shared" si="54"/>
        <v>0</v>
      </c>
      <c r="R439">
        <f t="shared" si="55"/>
        <v>1</v>
      </c>
      <c r="S439" s="2">
        <f t="shared" ca="1" si="60"/>
        <v>973.30266243319375</v>
      </c>
      <c r="T439" s="2">
        <f t="shared" ca="1" si="61"/>
        <v>1101.927327822053</v>
      </c>
    </row>
    <row r="440" spans="1:82" x14ac:dyDescent="0.25">
      <c r="A440" t="s">
        <v>112</v>
      </c>
      <c r="B440">
        <v>3</v>
      </c>
      <c r="C440" t="str">
        <f t="shared" si="52"/>
        <v>https://lazymuttgames.com/games/Othello/!3</v>
      </c>
      <c r="D440" t="s">
        <v>113</v>
      </c>
      <c r="E440" t="s">
        <v>114</v>
      </c>
      <c r="F440" t="str">
        <f t="shared" si="53"/>
        <v>https://www.onlinespiele-sammlung.de/othello/othello-reversi-games/jean-christophe/!Expert</v>
      </c>
      <c r="G440">
        <v>8</v>
      </c>
      <c r="H440">
        <v>56</v>
      </c>
      <c r="I440" cm="1">
        <f t="array" aca="1" ref="I440" ca="1">MAX(ROW($C$1:INDIRECT("$C"&amp;(ROW()-1)))*($C440=$C$1:INDIRECT("$C"&amp;(ROW()-1))),ROW($F$1:INDIRECT("$F"&amp;(ROW()-1)))*($C440=$F$1:INDIRECT("$F"&amp;(ROW()-1))))</f>
        <v>434</v>
      </c>
      <c r="J440" cm="1">
        <f t="array" aca="1" ref="J440" ca="1">MAX(ROW($C$1:INDIRECT("$C"&amp;(ROW()-1)))*($F440=$C$1:INDIRECT("$C"&amp;(ROW()-1))),ROW($F$1:INDIRECT("$F"&amp;(ROW()-1)))*($F440=$F$1:INDIRECT("$F"&amp;(ROW()-1))))</f>
        <v>439</v>
      </c>
      <c r="K440" s="2" cm="1">
        <f t="array" aca="1" ref="K440" ca="1">IF($I440&gt;0,IF(INDEX($C:$C,$I440)=$C440,INDEX($S:$S,$I440),INDEX($T:$T,$I440)),1000)</f>
        <v>979.21719692133797</v>
      </c>
      <c r="L440" s="2" cm="1">
        <f t="array" aca="1" ref="L440" ca="1">IF($J440&gt;0,IF(INDEX($C:$C,$J440)=$F440,INDEX($S:$S,$J440),INDEX($T:$T,$J440)),1000)</f>
        <v>1101.927327822053</v>
      </c>
      <c r="M440">
        <f t="shared" ca="1" si="56"/>
        <v>280.57113712158946</v>
      </c>
      <c r="N440">
        <f t="shared" ca="1" si="57"/>
        <v>568.61500970155487</v>
      </c>
      <c r="O440">
        <f t="shared" ca="1" si="58"/>
        <v>0.33040004028707098</v>
      </c>
      <c r="P440">
        <f t="shared" ca="1" si="59"/>
        <v>0.66959995971292907</v>
      </c>
      <c r="Q440">
        <f t="shared" si="54"/>
        <v>0</v>
      </c>
      <c r="R440">
        <f t="shared" si="55"/>
        <v>1</v>
      </c>
      <c r="S440" s="2">
        <f t="shared" ca="1" si="60"/>
        <v>968.64439563215171</v>
      </c>
      <c r="T440" s="2">
        <f t="shared" ca="1" si="61"/>
        <v>1112.5001291112394</v>
      </c>
    </row>
    <row r="441" spans="1:82" x14ac:dyDescent="0.25">
      <c r="A441" t="s">
        <v>103</v>
      </c>
      <c r="B441" t="s">
        <v>95</v>
      </c>
      <c r="C441" t="str">
        <f t="shared" si="52"/>
        <v>https://reversi.zone/!Hard</v>
      </c>
      <c r="D441" t="s">
        <v>113</v>
      </c>
      <c r="E441" t="s">
        <v>114</v>
      </c>
      <c r="F441" t="str">
        <f t="shared" si="53"/>
        <v>https://www.onlinespiele-sammlung.de/othello/othello-reversi-games/jean-christophe/!Expert</v>
      </c>
      <c r="G441">
        <v>8</v>
      </c>
      <c r="H441">
        <v>56</v>
      </c>
      <c r="I441" cm="1">
        <f t="array" aca="1" ref="I441" ca="1">MAX(ROW($C$1:INDIRECT("$C"&amp;(ROW()-1)))*($C441=$C$1:INDIRECT("$C"&amp;(ROW()-1))),ROW($F$1:INDIRECT("$F"&amp;(ROW()-1)))*($C441=$F$1:INDIRECT("$F"&amp;(ROW()-1))))</f>
        <v>435</v>
      </c>
      <c r="J441" cm="1">
        <f t="array" aca="1" ref="J441" ca="1">MAX(ROW($C$1:INDIRECT("$C"&amp;(ROW()-1)))*($F441=$C$1:INDIRECT("$C"&amp;(ROW()-1))),ROW($F$1:INDIRECT("$F"&amp;(ROW()-1)))*($F441=$F$1:INDIRECT("$F"&amp;(ROW()-1))))</f>
        <v>440</v>
      </c>
      <c r="K441" s="2" cm="1">
        <f t="array" aca="1" ref="K441" ca="1">IF($I441&gt;0,IF(INDEX($C:$C,$I441)=$C441,INDEX($S:$S,$I441),INDEX($T:$T,$I441)),1000)</f>
        <v>954.49016103770168</v>
      </c>
      <c r="L441" s="2" cm="1">
        <f t="array" aca="1" ref="L441" ca="1">IF($J441&gt;0,IF(INDEX($C:$C,$J441)=$F441,INDEX($S:$S,$J441),INDEX($T:$T,$J441)),1000)</f>
        <v>1112.5001291112394</v>
      </c>
      <c r="M441">
        <f t="shared" ca="1" si="56"/>
        <v>243.34666716395427</v>
      </c>
      <c r="N441">
        <f t="shared" ca="1" si="57"/>
        <v>604.29683936590357</v>
      </c>
      <c r="O441">
        <f t="shared" ca="1" si="58"/>
        <v>0.28708609844742849</v>
      </c>
      <c r="P441">
        <f t="shared" ca="1" si="59"/>
        <v>0.71291390155257151</v>
      </c>
      <c r="Q441">
        <f t="shared" si="54"/>
        <v>0</v>
      </c>
      <c r="R441">
        <f t="shared" si="55"/>
        <v>1</v>
      </c>
      <c r="S441" s="2">
        <f t="shared" ca="1" si="60"/>
        <v>945.30340588738397</v>
      </c>
      <c r="T441" s="2">
        <f t="shared" ca="1" si="61"/>
        <v>1121.6868842615572</v>
      </c>
    </row>
    <row r="442" spans="1:82" x14ac:dyDescent="0.25">
      <c r="A442" t="s">
        <v>198</v>
      </c>
      <c r="C442" t="str">
        <f t="shared" si="52"/>
        <v>https://lazy-guy.github.io/reversi/index.html!</v>
      </c>
      <c r="D442" t="s">
        <v>113</v>
      </c>
      <c r="E442" t="s">
        <v>114</v>
      </c>
      <c r="F442" t="str">
        <f t="shared" si="53"/>
        <v>https://www.onlinespiele-sammlung.de/othello/othello-reversi-games/jean-christophe/!Expert</v>
      </c>
      <c r="G442">
        <v>13</v>
      </c>
      <c r="H442">
        <v>0</v>
      </c>
      <c r="I442" cm="1">
        <f t="array" aca="1" ref="I442" ca="1">MAX(ROW($C$1:INDIRECT("$C"&amp;(ROW()-1)))*($C442=$C$1:INDIRECT("$C"&amp;(ROW()-1))),ROW($F$1:INDIRECT("$F"&amp;(ROW()-1)))*($C442=$F$1:INDIRECT("$F"&amp;(ROW()-1))))</f>
        <v>436</v>
      </c>
      <c r="J442" cm="1">
        <f t="array" aca="1" ref="J442" ca="1">MAX(ROW($C$1:INDIRECT("$C"&amp;(ROW()-1)))*($F442=$C$1:INDIRECT("$C"&amp;(ROW()-1))),ROW($F$1:INDIRECT("$F"&amp;(ROW()-1)))*($F442=$F$1:INDIRECT("$F"&amp;(ROW()-1))))</f>
        <v>441</v>
      </c>
      <c r="K442" s="2" cm="1">
        <f t="array" aca="1" ref="K442" ca="1">IF($I442&gt;0,IF(INDEX($C:$C,$I442)=$C442,INDEX($S:$S,$I442),INDEX($T:$T,$I442)),1000)</f>
        <v>890.74713154617245</v>
      </c>
      <c r="L442" s="2" cm="1">
        <f t="array" aca="1" ref="L442" ca="1">IF($J442&gt;0,IF(INDEX($C:$C,$J442)=$F442,INDEX($S:$S,$J442),INDEX($T:$T,$J442)),1000)</f>
        <v>1121.6868842615572</v>
      </c>
      <c r="M442">
        <f t="shared" ca="1" si="56"/>
        <v>168.60398258907915</v>
      </c>
      <c r="N442">
        <f t="shared" ca="1" si="57"/>
        <v>637.11409130845345</v>
      </c>
      <c r="O442">
        <f t="shared" ca="1" si="58"/>
        <v>0.20925927821562237</v>
      </c>
      <c r="P442">
        <f t="shared" ca="1" si="59"/>
        <v>0.79074072178437771</v>
      </c>
      <c r="Q442">
        <f t="shared" si="54"/>
        <v>1</v>
      </c>
      <c r="R442">
        <f t="shared" si="55"/>
        <v>0</v>
      </c>
      <c r="S442" s="2">
        <f t="shared" ca="1" si="60"/>
        <v>916.05083464327254</v>
      </c>
      <c r="T442" s="2">
        <f t="shared" ca="1" si="61"/>
        <v>1096.383181164457</v>
      </c>
    </row>
    <row r="443" spans="1:82" x14ac:dyDescent="0.25">
      <c r="A443" t="s">
        <v>17</v>
      </c>
      <c r="B443">
        <v>8</v>
      </c>
      <c r="C443" t="str">
        <f t="shared" si="52"/>
        <v>https://www.enil.no/othello!8</v>
      </c>
      <c r="D443" t="s">
        <v>113</v>
      </c>
      <c r="E443" t="s">
        <v>114</v>
      </c>
      <c r="F443" t="str">
        <f t="shared" si="53"/>
        <v>https://www.onlinespiele-sammlung.de/othello/othello-reversi-games/jean-christophe/!Expert</v>
      </c>
      <c r="G443">
        <v>40</v>
      </c>
      <c r="H443">
        <v>24</v>
      </c>
      <c r="I443" cm="1">
        <f t="array" aca="1" ref="I443" ca="1">MAX(ROW($C$1:INDIRECT("$C"&amp;(ROW()-1)))*($C443=$C$1:INDIRECT("$C"&amp;(ROW()-1))),ROW($F$1:INDIRECT("$F"&amp;(ROW()-1)))*($C443=$F$1:INDIRECT("$F"&amp;(ROW()-1))))</f>
        <v>415</v>
      </c>
      <c r="J443" cm="1">
        <f t="array" aca="1" ref="J443" ca="1">MAX(ROW($C$1:INDIRECT("$C"&amp;(ROW()-1)))*($F443=$C$1:INDIRECT("$C"&amp;(ROW()-1))),ROW($F$1:INDIRECT("$F"&amp;(ROW()-1)))*($F443=$F$1:INDIRECT("$F"&amp;(ROW()-1))))</f>
        <v>442</v>
      </c>
      <c r="K443" s="2" cm="1">
        <f t="array" aca="1" ref="K443" ca="1">IF($I443&gt;0,IF(INDEX($C:$C,$I443)=$C443,INDEX($S:$S,$I443),INDEX($T:$T,$I443)),1000)</f>
        <v>1336.911513728724</v>
      </c>
      <c r="L443" s="2" cm="1">
        <f t="array" aca="1" ref="L443" ca="1">IF($J443&gt;0,IF(INDEX($C:$C,$J443)=$F443,INDEX($S:$S,$J443),INDEX($T:$T,$J443)),1000)</f>
        <v>1096.383181164457</v>
      </c>
      <c r="M443">
        <f t="shared" ca="1" si="56"/>
        <v>2199.2711860862196</v>
      </c>
      <c r="N443">
        <f t="shared" ca="1" si="57"/>
        <v>550.75437143808051</v>
      </c>
      <c r="O443">
        <f t="shared" ca="1" si="58"/>
        <v>0.79972754437457128</v>
      </c>
      <c r="P443">
        <f t="shared" ca="1" si="59"/>
        <v>0.20027245562542881</v>
      </c>
      <c r="Q443">
        <f t="shared" si="54"/>
        <v>1</v>
      </c>
      <c r="R443">
        <f t="shared" si="55"/>
        <v>0</v>
      </c>
      <c r="S443" s="2">
        <f t="shared" ca="1" si="60"/>
        <v>1343.3202323087378</v>
      </c>
      <c r="T443" s="2">
        <f t="shared" ca="1" si="61"/>
        <v>1089.9744625844432</v>
      </c>
      <c r="V443" t="s">
        <v>92</v>
      </c>
      <c r="W443" t="s">
        <v>38</v>
      </c>
      <c r="X443" t="s">
        <v>33</v>
      </c>
      <c r="Y443" t="s">
        <v>30</v>
      </c>
      <c r="Z443" t="s">
        <v>72</v>
      </c>
      <c r="AA443" t="s">
        <v>32</v>
      </c>
      <c r="AB443" t="s">
        <v>78</v>
      </c>
      <c r="AC443" t="s">
        <v>74</v>
      </c>
      <c r="AD443" t="s">
        <v>71</v>
      </c>
      <c r="AE443" t="s">
        <v>70</v>
      </c>
      <c r="AF443" t="s">
        <v>48</v>
      </c>
      <c r="AG443" t="s">
        <v>29</v>
      </c>
      <c r="AH443" t="s">
        <v>62</v>
      </c>
      <c r="AI443" t="s">
        <v>58</v>
      </c>
      <c r="AJ443" t="s">
        <v>59</v>
      </c>
      <c r="AK443" t="s">
        <v>63</v>
      </c>
      <c r="AL443" t="s">
        <v>21</v>
      </c>
      <c r="AM443" t="s">
        <v>42</v>
      </c>
      <c r="AN443" t="s">
        <v>20</v>
      </c>
      <c r="AO443" t="s">
        <v>22</v>
      </c>
      <c r="AP443" t="s">
        <v>56</v>
      </c>
      <c r="AQ443" t="s">
        <v>57</v>
      </c>
      <c r="AR443" t="s">
        <v>79</v>
      </c>
      <c r="AS443" t="s">
        <v>26</v>
      </c>
      <c r="AT443" t="s">
        <v>31</v>
      </c>
      <c r="AU443" t="s">
        <v>34</v>
      </c>
      <c r="AV443" t="s">
        <v>24</v>
      </c>
      <c r="AW443" t="s">
        <v>44</v>
      </c>
      <c r="AX443" t="s">
        <v>23</v>
      </c>
      <c r="AY443" t="s">
        <v>35</v>
      </c>
      <c r="AZ443" t="s">
        <v>36</v>
      </c>
      <c r="BA443" t="s">
        <v>39</v>
      </c>
      <c r="BB443" t="s">
        <v>46</v>
      </c>
      <c r="BC443" t="s">
        <v>47</v>
      </c>
      <c r="BD443" t="s">
        <v>77</v>
      </c>
      <c r="BE443" t="s">
        <v>75</v>
      </c>
      <c r="BF443" t="s">
        <v>73</v>
      </c>
      <c r="BG443" t="s">
        <v>68</v>
      </c>
      <c r="BH443" t="s">
        <v>76</v>
      </c>
      <c r="BI443" t="s">
        <v>54</v>
      </c>
      <c r="BJ443" t="s">
        <v>49</v>
      </c>
      <c r="BK443" t="s">
        <v>53</v>
      </c>
      <c r="BL443" t="s">
        <v>25</v>
      </c>
      <c r="BM443" t="s">
        <v>41</v>
      </c>
      <c r="BN443" t="s">
        <v>27</v>
      </c>
      <c r="BO443" t="s">
        <v>28</v>
      </c>
      <c r="BP443" t="s">
        <v>50</v>
      </c>
      <c r="BQ443" t="s">
        <v>60</v>
      </c>
      <c r="BR443" t="s">
        <v>51</v>
      </c>
      <c r="BS443" t="s">
        <v>55</v>
      </c>
      <c r="BT443" t="s">
        <v>61</v>
      </c>
      <c r="BU443" t="s">
        <v>67</v>
      </c>
      <c r="BV443" t="s">
        <v>65</v>
      </c>
      <c r="BW443" t="s">
        <v>64</v>
      </c>
      <c r="BX443" t="s">
        <v>37</v>
      </c>
      <c r="BY443" t="s">
        <v>40</v>
      </c>
      <c r="BZ443" t="s">
        <v>45</v>
      </c>
      <c r="CA443" t="s">
        <v>52</v>
      </c>
      <c r="CB443" t="s">
        <v>69</v>
      </c>
      <c r="CC443" t="s">
        <v>87</v>
      </c>
      <c r="CD443" t="s">
        <v>66</v>
      </c>
    </row>
    <row r="444" spans="1:82" x14ac:dyDescent="0.25">
      <c r="A444" t="s">
        <v>17</v>
      </c>
      <c r="B444">
        <v>5</v>
      </c>
      <c r="C444" t="str">
        <f t="shared" si="52"/>
        <v>https://www.enil.no/othello!5</v>
      </c>
      <c r="D444" t="s">
        <v>113</v>
      </c>
      <c r="E444" t="s">
        <v>114</v>
      </c>
      <c r="F444" t="str">
        <f t="shared" si="53"/>
        <v>https://www.onlinespiele-sammlung.de/othello/othello-reversi-games/jean-christophe/!Expert</v>
      </c>
      <c r="G444">
        <v>37</v>
      </c>
      <c r="H444">
        <v>27</v>
      </c>
      <c r="I444" cm="1">
        <f t="array" aca="1" ref="I444" ca="1">MAX(ROW($C$1:INDIRECT("$C"&amp;(ROW()-1)))*($C444=$C$1:INDIRECT("$C"&amp;(ROW()-1))),ROW($F$1:INDIRECT("$F"&amp;(ROW()-1)))*($C444=$F$1:INDIRECT("$F"&amp;(ROW()-1))))</f>
        <v>371</v>
      </c>
      <c r="J444" cm="1">
        <f t="array" aca="1" ref="J444" ca="1">MAX(ROW($C$1:INDIRECT("$C"&amp;(ROW()-1)))*($F444=$C$1:INDIRECT("$C"&amp;(ROW()-1))),ROW($F$1:INDIRECT("$F"&amp;(ROW()-1)))*($F444=$F$1:INDIRECT("$F"&amp;(ROW()-1))))</f>
        <v>443</v>
      </c>
      <c r="K444" s="2" cm="1">
        <f t="array" aca="1" ref="K444" ca="1">IF($I444&gt;0,IF(INDEX($C:$C,$I444)=$C444,INDEX($S:$S,$I444),INDEX($T:$T,$I444)),1000)</f>
        <v>1185.1167269526363</v>
      </c>
      <c r="L444" s="2" cm="1">
        <f t="array" aca="1" ref="L444" ca="1">IF($J444&gt;0,IF(INDEX($C:$C,$J444)=$F444,INDEX($S:$S,$J444),INDEX($T:$T,$J444)),1000)</f>
        <v>1089.9744625844432</v>
      </c>
      <c r="M444">
        <f t="shared" ca="1" si="56"/>
        <v>917.89249172119094</v>
      </c>
      <c r="N444">
        <f t="shared" ca="1" si="57"/>
        <v>530.80640720327222</v>
      </c>
      <c r="O444">
        <f t="shared" ca="1" si="58"/>
        <v>0.63359783900067068</v>
      </c>
      <c r="P444">
        <f t="shared" ca="1" si="59"/>
        <v>0.36640216099932926</v>
      </c>
      <c r="Q444">
        <f t="shared" si="54"/>
        <v>1</v>
      </c>
      <c r="R444">
        <f t="shared" si="55"/>
        <v>0</v>
      </c>
      <c r="S444" s="2">
        <f t="shared" ca="1" si="60"/>
        <v>1196.8415961046148</v>
      </c>
      <c r="T444" s="2">
        <f t="shared" ca="1" si="61"/>
        <v>1078.2495934324647</v>
      </c>
      <c r="V444" t="s">
        <v>86</v>
      </c>
      <c r="W444" t="s">
        <v>22</v>
      </c>
      <c r="X444" t="s">
        <v>33</v>
      </c>
      <c r="Y444" t="s">
        <v>78</v>
      </c>
      <c r="Z444" t="s">
        <v>42</v>
      </c>
      <c r="AA444" t="s">
        <v>20</v>
      </c>
      <c r="AB444" t="s">
        <v>29</v>
      </c>
      <c r="AC444" t="s">
        <v>38</v>
      </c>
      <c r="AD444" t="s">
        <v>24</v>
      </c>
      <c r="AE444" t="s">
        <v>32</v>
      </c>
      <c r="AF444" t="s">
        <v>30</v>
      </c>
      <c r="AG444" t="s">
        <v>43</v>
      </c>
      <c r="AH444" t="s">
        <v>76</v>
      </c>
      <c r="AI444" t="s">
        <v>74</v>
      </c>
      <c r="AJ444" t="s">
        <v>75</v>
      </c>
      <c r="AK444" t="s">
        <v>73</v>
      </c>
      <c r="AL444" t="s">
        <v>55</v>
      </c>
      <c r="AM444" t="s">
        <v>61</v>
      </c>
      <c r="AN444" t="s">
        <v>36</v>
      </c>
      <c r="AO444" t="s">
        <v>39</v>
      </c>
      <c r="AP444" t="s">
        <v>77</v>
      </c>
      <c r="AQ444" t="s">
        <v>79</v>
      </c>
      <c r="AR444" t="s">
        <v>41</v>
      </c>
      <c r="AS444" t="s">
        <v>44</v>
      </c>
      <c r="AT444" t="s">
        <v>47</v>
      </c>
      <c r="AU444" t="s">
        <v>52</v>
      </c>
      <c r="AV444" t="s">
        <v>72</v>
      </c>
      <c r="AW444" t="s">
        <v>48</v>
      </c>
      <c r="AX444" t="s">
        <v>62</v>
      </c>
      <c r="AY444" t="s">
        <v>59</v>
      </c>
      <c r="AZ444" t="s">
        <v>25</v>
      </c>
      <c r="BA444" t="s">
        <v>71</v>
      </c>
      <c r="BB444" t="s">
        <v>31</v>
      </c>
      <c r="BC444" t="s">
        <v>54</v>
      </c>
      <c r="BD444" t="s">
        <v>26</v>
      </c>
      <c r="BE444" t="s">
        <v>27</v>
      </c>
      <c r="BF444" t="s">
        <v>57</v>
      </c>
      <c r="BG444" t="s">
        <v>58</v>
      </c>
      <c r="BH444" t="s">
        <v>56</v>
      </c>
      <c r="BI444" t="s">
        <v>46</v>
      </c>
      <c r="BJ444" t="s">
        <v>23</v>
      </c>
      <c r="BK444" t="s">
        <v>28</v>
      </c>
      <c r="BL444" t="s">
        <v>49</v>
      </c>
      <c r="BM444" t="s">
        <v>68</v>
      </c>
      <c r="BN444" t="s">
        <v>34</v>
      </c>
      <c r="BO444" t="s">
        <v>53</v>
      </c>
      <c r="BP444" t="s">
        <v>35</v>
      </c>
      <c r="BQ444" t="s">
        <v>37</v>
      </c>
      <c r="BR444" t="s">
        <v>66</v>
      </c>
      <c r="BS444" t="s">
        <v>63</v>
      </c>
      <c r="BT444" t="s">
        <v>69</v>
      </c>
      <c r="BU444" t="s">
        <v>70</v>
      </c>
      <c r="BV444" t="s">
        <v>65</v>
      </c>
      <c r="BW444" t="s">
        <v>50</v>
      </c>
      <c r="BX444" t="s">
        <v>60</v>
      </c>
      <c r="BY444" t="s">
        <v>67</v>
      </c>
      <c r="BZ444" t="s">
        <v>51</v>
      </c>
      <c r="CA444" t="s">
        <v>40</v>
      </c>
      <c r="CB444" t="s">
        <v>45</v>
      </c>
      <c r="CC444" t="s">
        <v>64</v>
      </c>
    </row>
    <row r="445" spans="1:82" x14ac:dyDescent="0.25">
      <c r="A445" t="s">
        <v>17</v>
      </c>
      <c r="B445">
        <v>3</v>
      </c>
      <c r="C445" t="str">
        <f t="shared" si="52"/>
        <v>https://www.enil.no/othello!3</v>
      </c>
      <c r="D445" t="s">
        <v>113</v>
      </c>
      <c r="E445" t="s">
        <v>114</v>
      </c>
      <c r="F445" t="str">
        <f t="shared" si="53"/>
        <v>https://www.onlinespiele-sammlung.de/othello/othello-reversi-games/jean-christophe/!Expert</v>
      </c>
      <c r="G445">
        <v>43</v>
      </c>
      <c r="H445">
        <v>21</v>
      </c>
      <c r="I445" cm="1">
        <f t="array" aca="1" ref="I445" ca="1">MAX(ROW($C$1:INDIRECT("$C"&amp;(ROW()-1)))*($C445=$C$1:INDIRECT("$C"&amp;(ROW()-1))),ROW($F$1:INDIRECT("$F"&amp;(ROW()-1)))*($C445=$F$1:INDIRECT("$F"&amp;(ROW()-1))))</f>
        <v>424</v>
      </c>
      <c r="J445" cm="1">
        <f t="array" aca="1" ref="J445" ca="1">MAX(ROW($C$1:INDIRECT("$C"&amp;(ROW()-1)))*($F445=$C$1:INDIRECT("$C"&amp;(ROW()-1))),ROW($F$1:INDIRECT("$F"&amp;(ROW()-1)))*($F445=$F$1:INDIRECT("$F"&amp;(ROW()-1))))</f>
        <v>444</v>
      </c>
      <c r="K445" s="2" cm="1">
        <f t="array" aca="1" ref="K445" ca="1">IF($I445&gt;0,IF(INDEX($C:$C,$I445)=$C445,INDEX($S:$S,$I445),INDEX($T:$T,$I445)),1000)</f>
        <v>1164.42149769041</v>
      </c>
      <c r="L445" s="2" cm="1">
        <f t="array" aca="1" ref="L445" ca="1">IF($J445&gt;0,IF(INDEX($C:$C,$J445)=$F445,INDEX($S:$S,$J445),INDEX($T:$T,$J445)),1000)</f>
        <v>1078.2495934324647</v>
      </c>
      <c r="M445">
        <f t="shared" ca="1" si="56"/>
        <v>814.80511044708282</v>
      </c>
      <c r="N445">
        <f t="shared" ca="1" si="57"/>
        <v>496.16255302715723</v>
      </c>
      <c r="O445">
        <f t="shared" ca="1" si="58"/>
        <v>0.62152952597453093</v>
      </c>
      <c r="P445">
        <f t="shared" ca="1" si="59"/>
        <v>0.37847047402546907</v>
      </c>
      <c r="Q445">
        <f t="shared" si="54"/>
        <v>1</v>
      </c>
      <c r="R445">
        <f t="shared" si="55"/>
        <v>0</v>
      </c>
      <c r="S445" s="2">
        <f t="shared" ca="1" si="60"/>
        <v>1176.532552859225</v>
      </c>
      <c r="T445" s="2">
        <f t="shared" ca="1" si="61"/>
        <v>1066.1385382636497</v>
      </c>
      <c r="V445" t="s">
        <v>19</v>
      </c>
      <c r="W445" t="s">
        <v>42</v>
      </c>
      <c r="X445" t="s">
        <v>43</v>
      </c>
      <c r="Y445" t="s">
        <v>32</v>
      </c>
      <c r="Z445" t="s">
        <v>29</v>
      </c>
      <c r="AA445" t="s">
        <v>33</v>
      </c>
      <c r="AB445" t="s">
        <v>30</v>
      </c>
      <c r="AC445" t="s">
        <v>21</v>
      </c>
      <c r="AD445" t="s">
        <v>22</v>
      </c>
      <c r="AE445" t="s">
        <v>20</v>
      </c>
      <c r="AF445" t="s">
        <v>25</v>
      </c>
      <c r="AG445" t="s">
        <v>36</v>
      </c>
      <c r="AH445" t="s">
        <v>46</v>
      </c>
      <c r="AI445" t="s">
        <v>47</v>
      </c>
      <c r="AJ445" t="s">
        <v>78</v>
      </c>
      <c r="AK445" t="s">
        <v>39</v>
      </c>
      <c r="AL445" t="s">
        <v>44</v>
      </c>
      <c r="AM445" t="s">
        <v>41</v>
      </c>
      <c r="AN445" t="s">
        <v>24</v>
      </c>
      <c r="AO445" t="s">
        <v>38</v>
      </c>
      <c r="AP445" t="s">
        <v>76</v>
      </c>
      <c r="AQ445" t="s">
        <v>73</v>
      </c>
      <c r="AR445" t="s">
        <v>77</v>
      </c>
      <c r="AS445" t="s">
        <v>75</v>
      </c>
      <c r="AT445" t="s">
        <v>72</v>
      </c>
      <c r="AU445" t="s">
        <v>74</v>
      </c>
      <c r="AV445" t="s">
        <v>71</v>
      </c>
      <c r="AW445" t="s">
        <v>67</v>
      </c>
      <c r="AX445" t="s">
        <v>56</v>
      </c>
      <c r="AY445" t="s">
        <v>58</v>
      </c>
      <c r="AZ445" t="s">
        <v>48</v>
      </c>
      <c r="BA445" t="s">
        <v>70</v>
      </c>
      <c r="BB445" t="s">
        <v>23</v>
      </c>
      <c r="BC445" t="s">
        <v>28</v>
      </c>
      <c r="BD445" t="s">
        <v>57</v>
      </c>
      <c r="BE445" t="s">
        <v>61</v>
      </c>
      <c r="BF445" t="s">
        <v>54</v>
      </c>
      <c r="BG445" t="s">
        <v>55</v>
      </c>
      <c r="BH445" t="s">
        <v>65</v>
      </c>
      <c r="BI445" t="s">
        <v>59</v>
      </c>
      <c r="BJ445" t="s">
        <v>68</v>
      </c>
      <c r="BK445" t="s">
        <v>66</v>
      </c>
      <c r="BL445" t="s">
        <v>69</v>
      </c>
      <c r="BM445" t="s">
        <v>64</v>
      </c>
      <c r="BN445" t="s">
        <v>62</v>
      </c>
      <c r="BO445" t="s">
        <v>63</v>
      </c>
      <c r="BP445" t="s">
        <v>60</v>
      </c>
      <c r="BQ445" t="s">
        <v>50</v>
      </c>
      <c r="BR445" t="s">
        <v>52</v>
      </c>
      <c r="BS445" t="s">
        <v>40</v>
      </c>
      <c r="BT445" t="s">
        <v>51</v>
      </c>
      <c r="BU445" t="s">
        <v>53</v>
      </c>
      <c r="BV445" t="s">
        <v>49</v>
      </c>
      <c r="BW445" t="s">
        <v>26</v>
      </c>
      <c r="BX445" t="s">
        <v>35</v>
      </c>
      <c r="BY445" t="s">
        <v>27</v>
      </c>
      <c r="BZ445" t="s">
        <v>45</v>
      </c>
      <c r="CA445" t="s">
        <v>31</v>
      </c>
      <c r="CB445" t="s">
        <v>34</v>
      </c>
      <c r="CC445" t="s">
        <v>37</v>
      </c>
    </row>
    <row r="446" spans="1:82" x14ac:dyDescent="0.25">
      <c r="A446" t="s">
        <v>17</v>
      </c>
      <c r="B446">
        <v>2</v>
      </c>
      <c r="C446" t="str">
        <f t="shared" si="52"/>
        <v>https://www.enil.no/othello!2</v>
      </c>
      <c r="D446" t="s">
        <v>113</v>
      </c>
      <c r="E446" t="s">
        <v>114</v>
      </c>
      <c r="F446" t="str">
        <f t="shared" si="53"/>
        <v>https://www.onlinespiele-sammlung.de/othello/othello-reversi-games/jean-christophe/!Expert</v>
      </c>
      <c r="G446">
        <v>50</v>
      </c>
      <c r="H446">
        <v>14</v>
      </c>
      <c r="I446" cm="1">
        <f t="array" aca="1" ref="I446" ca="1">MAX(ROW($C$1:INDIRECT("$C"&amp;(ROW()-1)))*($C446=$C$1:INDIRECT("$C"&amp;(ROW()-1))),ROW($F$1:INDIRECT("$F"&amp;(ROW()-1)))*($C446=$F$1:INDIRECT("$F"&amp;(ROW()-1))))</f>
        <v>254</v>
      </c>
      <c r="J446" cm="1">
        <f t="array" aca="1" ref="J446" ca="1">MAX(ROW($C$1:INDIRECT("$C"&amp;(ROW()-1)))*($F446=$C$1:INDIRECT("$C"&amp;(ROW()-1))),ROW($F$1:INDIRECT("$F"&amp;(ROW()-1)))*($F446=$F$1:INDIRECT("$F"&amp;(ROW()-1))))</f>
        <v>445</v>
      </c>
      <c r="K446" s="2" cm="1">
        <f t="array" aca="1" ref="K446" ca="1">IF($I446&gt;0,IF(INDEX($C:$C,$I446)=$C446,INDEX($S:$S,$I446),INDEX($T:$T,$I446)),1000)</f>
        <v>1111.2476868623014</v>
      </c>
      <c r="L446" s="2" cm="1">
        <f t="array" aca="1" ref="L446" ca="1">IF($J446&gt;0,IF(INDEX($C:$C,$J446)=$F446,INDEX($S:$S,$J446),INDEX($T:$T,$J446)),1000)</f>
        <v>1066.1385382636497</v>
      </c>
      <c r="M446">
        <f t="shared" ca="1" si="56"/>
        <v>599.95574609227572</v>
      </c>
      <c r="N446">
        <f t="shared" ca="1" si="57"/>
        <v>462.74991287679234</v>
      </c>
      <c r="O446">
        <f t="shared" ca="1" si="58"/>
        <v>0.56455495557847457</v>
      </c>
      <c r="P446">
        <f t="shared" ca="1" si="59"/>
        <v>0.43544504442152548</v>
      </c>
      <c r="Q446">
        <f t="shared" si="54"/>
        <v>1</v>
      </c>
      <c r="R446">
        <f t="shared" si="55"/>
        <v>0</v>
      </c>
      <c r="S446" s="2">
        <f t="shared" ca="1" si="60"/>
        <v>1125.1819282837903</v>
      </c>
      <c r="T446" s="2">
        <f t="shared" ca="1" si="61"/>
        <v>1052.2042968421608</v>
      </c>
      <c r="V446" t="s">
        <v>93</v>
      </c>
      <c r="W446" t="s">
        <v>30</v>
      </c>
      <c r="X446" t="s">
        <v>42</v>
      </c>
      <c r="Y446" t="s">
        <v>29</v>
      </c>
      <c r="Z446" t="s">
        <v>72</v>
      </c>
      <c r="AA446" t="s">
        <v>36</v>
      </c>
      <c r="AB446" t="s">
        <v>25</v>
      </c>
      <c r="AC446" t="s">
        <v>41</v>
      </c>
      <c r="AD446" t="s">
        <v>24</v>
      </c>
      <c r="AE446" t="s">
        <v>77</v>
      </c>
      <c r="AF446" t="s">
        <v>32</v>
      </c>
      <c r="AG446" t="s">
        <v>71</v>
      </c>
      <c r="AH446" t="s">
        <v>21</v>
      </c>
      <c r="AI446" t="s">
        <v>22</v>
      </c>
      <c r="AJ446" t="s">
        <v>78</v>
      </c>
      <c r="AK446" t="s">
        <v>79</v>
      </c>
      <c r="AL446" t="s">
        <v>44</v>
      </c>
      <c r="AM446" t="s">
        <v>47</v>
      </c>
      <c r="AN446" t="s">
        <v>39</v>
      </c>
      <c r="AO446" t="s">
        <v>64</v>
      </c>
      <c r="AP446" t="s">
        <v>43</v>
      </c>
      <c r="AQ446" t="s">
        <v>55</v>
      </c>
      <c r="AR446" t="s">
        <v>76</v>
      </c>
      <c r="AS446" t="s">
        <v>62</v>
      </c>
      <c r="AT446" t="s">
        <v>74</v>
      </c>
      <c r="AU446" t="s">
        <v>75</v>
      </c>
      <c r="AV446" t="s">
        <v>73</v>
      </c>
      <c r="AW446" t="s">
        <v>68</v>
      </c>
      <c r="AX446" t="s">
        <v>20</v>
      </c>
      <c r="AY446" t="s">
        <v>46</v>
      </c>
      <c r="AZ446" t="s">
        <v>56</v>
      </c>
      <c r="BA446" t="s">
        <v>58</v>
      </c>
      <c r="BB446" t="s">
        <v>54</v>
      </c>
      <c r="BC446" t="s">
        <v>38</v>
      </c>
      <c r="BD446" t="s">
        <v>48</v>
      </c>
      <c r="BE446" t="s">
        <v>57</v>
      </c>
      <c r="BF446" t="s">
        <v>61</v>
      </c>
      <c r="BG446" t="s">
        <v>60</v>
      </c>
      <c r="BH446" t="s">
        <v>59</v>
      </c>
      <c r="BI446" t="s">
        <v>63</v>
      </c>
      <c r="BJ446" t="s">
        <v>49</v>
      </c>
      <c r="BK446" t="s">
        <v>28</v>
      </c>
      <c r="BL446" t="s">
        <v>23</v>
      </c>
      <c r="BM446" t="s">
        <v>35</v>
      </c>
      <c r="BN446" t="s">
        <v>26</v>
      </c>
      <c r="BO446" t="s">
        <v>70</v>
      </c>
      <c r="BP446" t="s">
        <v>27</v>
      </c>
      <c r="BQ446" t="s">
        <v>34</v>
      </c>
      <c r="BR446" t="s">
        <v>31</v>
      </c>
      <c r="BS446" t="s">
        <v>50</v>
      </c>
      <c r="BT446" t="s">
        <v>51</v>
      </c>
      <c r="BU446" t="s">
        <v>53</v>
      </c>
      <c r="BV446" t="s">
        <v>69</v>
      </c>
      <c r="BW446" t="s">
        <v>67</v>
      </c>
      <c r="BX446" t="s">
        <v>65</v>
      </c>
      <c r="BY446" t="s">
        <v>40</v>
      </c>
      <c r="BZ446" t="s">
        <v>45</v>
      </c>
      <c r="CA446" t="s">
        <v>52</v>
      </c>
      <c r="CB446" t="s">
        <v>37</v>
      </c>
      <c r="CC446" t="s">
        <v>87</v>
      </c>
      <c r="CD446" t="s">
        <v>66</v>
      </c>
    </row>
    <row r="447" spans="1:82" x14ac:dyDescent="0.25">
      <c r="A447" t="s">
        <v>129</v>
      </c>
      <c r="B447" t="s">
        <v>95</v>
      </c>
      <c r="C447" t="str">
        <f t="shared" si="52"/>
        <v>http://www.midnightbeach.com/jon/ReversiScript/!Hard</v>
      </c>
      <c r="D447" t="s">
        <v>113</v>
      </c>
      <c r="E447" t="s">
        <v>114</v>
      </c>
      <c r="F447" t="str">
        <f t="shared" si="53"/>
        <v>https://www.onlinespiele-sammlung.de/othello/othello-reversi-games/jean-christophe/!Expert</v>
      </c>
      <c r="G447">
        <v>39</v>
      </c>
      <c r="H447">
        <v>25</v>
      </c>
      <c r="I447" cm="1">
        <f t="array" aca="1" ref="I447" ca="1">MAX(ROW($C$1:INDIRECT("$C"&amp;(ROW()-1)))*($C447=$C$1:INDIRECT("$C"&amp;(ROW()-1))),ROW($F$1:INDIRECT("$F"&amp;(ROW()-1)))*($C447=$F$1:INDIRECT("$F"&amp;(ROW()-1))))</f>
        <v>416</v>
      </c>
      <c r="J447" cm="1">
        <f t="array" aca="1" ref="J447" ca="1">MAX(ROW($C$1:INDIRECT("$C"&amp;(ROW()-1)))*($F447=$C$1:INDIRECT("$C"&amp;(ROW()-1))),ROW($F$1:INDIRECT("$F"&amp;(ROW()-1)))*($F447=$F$1:INDIRECT("$F"&amp;(ROW()-1))))</f>
        <v>446</v>
      </c>
      <c r="K447" s="2" cm="1">
        <f t="array" aca="1" ref="K447" ca="1">IF($I447&gt;0,IF(INDEX($C:$C,$I447)=$C447,INDEX($S:$S,$I447),INDEX($T:$T,$I447)),1000)</f>
        <v>1059.9625806308015</v>
      </c>
      <c r="L447" s="2" cm="1">
        <f t="array" aca="1" ref="L447" ca="1">IF($J447&gt;0,IF(INDEX($C:$C,$J447)=$F447,INDEX($S:$S,$J447),INDEX($T:$T,$J447)),1000)</f>
        <v>1052.2042968421608</v>
      </c>
      <c r="M447">
        <f t="shared" ca="1" si="56"/>
        <v>446.58738543591136</v>
      </c>
      <c r="N447">
        <f t="shared" ca="1" si="57"/>
        <v>427.08148300477717</v>
      </c>
      <c r="O447">
        <f t="shared" ca="1" si="58"/>
        <v>0.51116321248000285</v>
      </c>
      <c r="P447">
        <f t="shared" ca="1" si="59"/>
        <v>0.4888367875199971</v>
      </c>
      <c r="Q447">
        <f t="shared" si="54"/>
        <v>1</v>
      </c>
      <c r="R447">
        <f t="shared" si="55"/>
        <v>0</v>
      </c>
      <c r="S447" s="2">
        <f t="shared" ca="1" si="60"/>
        <v>1075.6053578314416</v>
      </c>
      <c r="T447" s="2">
        <f t="shared" ca="1" si="61"/>
        <v>1036.5615196415208</v>
      </c>
    </row>
    <row r="448" spans="1:82" x14ac:dyDescent="0.25">
      <c r="A448" t="s">
        <v>190</v>
      </c>
      <c r="B448">
        <v>10</v>
      </c>
      <c r="C448" t="str">
        <f t="shared" si="52"/>
        <v>https://ogeon.github.io/reversi/!10</v>
      </c>
      <c r="D448" t="s">
        <v>113</v>
      </c>
      <c r="E448" t="s">
        <v>114</v>
      </c>
      <c r="F448" t="str">
        <f t="shared" si="53"/>
        <v>https://www.onlinespiele-sammlung.de/othello/othello-reversi-games/jean-christophe/!Expert</v>
      </c>
      <c r="G448">
        <v>35</v>
      </c>
      <c r="H448">
        <v>29</v>
      </c>
      <c r="I448" cm="1">
        <f t="array" aca="1" ref="I448" ca="1">MAX(ROW($C$1:INDIRECT("$C"&amp;(ROW()-1)))*($C448=$C$1:INDIRECT("$C"&amp;(ROW()-1))),ROW($F$1:INDIRECT("$F"&amp;(ROW()-1)))*($C448=$F$1:INDIRECT("$F"&amp;(ROW()-1))))</f>
        <v>417</v>
      </c>
      <c r="J448" cm="1">
        <f t="array" aca="1" ref="J448" ca="1">MAX(ROW($C$1:INDIRECT("$C"&amp;(ROW()-1)))*($F448=$C$1:INDIRECT("$C"&amp;(ROW()-1))),ROW($F$1:INDIRECT("$F"&amp;(ROW()-1)))*($F448=$F$1:INDIRECT("$F"&amp;(ROW()-1))))</f>
        <v>447</v>
      </c>
      <c r="K448" s="2" cm="1">
        <f t="array" aca="1" ref="K448" ca="1">IF($I448&gt;0,IF(INDEX($C:$C,$I448)=$C448,INDEX($S:$S,$I448),INDEX($T:$T,$I448)),1000)</f>
        <v>1044.0063764333077</v>
      </c>
      <c r="L448" s="2" cm="1">
        <f t="array" aca="1" ref="L448" ca="1">IF($J448&gt;0,IF(INDEX($C:$C,$J448)=$F448,INDEX($S:$S,$J448),INDEX($T:$T,$J448)),1000)</f>
        <v>1036.5615196415208</v>
      </c>
      <c r="M448">
        <f t="shared" ca="1" si="56"/>
        <v>407.39523125709883</v>
      </c>
      <c r="N448">
        <f t="shared" ca="1" si="57"/>
        <v>390.30471624117496</v>
      </c>
      <c r="O448">
        <f t="shared" ca="1" si="58"/>
        <v>0.51071237065360398</v>
      </c>
      <c r="P448">
        <f t="shared" ca="1" si="59"/>
        <v>0.48928762934639602</v>
      </c>
      <c r="Q448">
        <f t="shared" si="54"/>
        <v>1</v>
      </c>
      <c r="R448">
        <f t="shared" si="55"/>
        <v>0</v>
      </c>
      <c r="S448" s="2">
        <f t="shared" ca="1" si="60"/>
        <v>1059.6635805723922</v>
      </c>
      <c r="T448" s="2">
        <f t="shared" ca="1" si="61"/>
        <v>1020.9043155024361</v>
      </c>
    </row>
    <row r="449" spans="1:20" x14ac:dyDescent="0.25">
      <c r="A449" t="s">
        <v>90</v>
      </c>
      <c r="B449" t="s">
        <v>91</v>
      </c>
      <c r="C449" t="str">
        <f t="shared" si="52"/>
        <v>https://cardgames.io/reversi/!Smart opponent</v>
      </c>
      <c r="D449" t="s">
        <v>238</v>
      </c>
      <c r="F449" t="str">
        <f t="shared" si="53"/>
        <v>https://gamemug.com/reversi.html!</v>
      </c>
      <c r="G449">
        <v>36</v>
      </c>
      <c r="H449">
        <v>28</v>
      </c>
      <c r="I449" cm="1">
        <f t="array" aca="1" ref="I449" ca="1">MAX(ROW($C$1:INDIRECT("$C"&amp;(ROW()-1)))*($C449=$C$1:INDIRECT("$C"&amp;(ROW()-1))),ROW($F$1:INDIRECT("$F"&amp;(ROW()-1)))*($C449=$F$1:INDIRECT("$F"&amp;(ROW()-1))))</f>
        <v>385</v>
      </c>
      <c r="J449" cm="1">
        <f t="array" aca="1" ref="J449" ca="1">MAX(ROW($C$1:INDIRECT("$C"&amp;(ROW()-1)))*($F449=$C$1:INDIRECT("$C"&amp;(ROW()-1))),ROW($F$1:INDIRECT("$F"&amp;(ROW()-1)))*($F449=$F$1:INDIRECT("$F"&amp;(ROW()-1))))</f>
        <v>0</v>
      </c>
      <c r="K449" s="2" cm="1">
        <f t="array" aca="1" ref="K449" ca="1">IF($I449&gt;0,IF(INDEX($C:$C,$I449)=$C449,INDEX($S:$S,$I449),INDEX($T:$T,$I449)),1000)</f>
        <v>960.47664430565044</v>
      </c>
      <c r="L449" s="2" cm="1">
        <f t="array" aca="1" ref="L449" ca="1">IF($J449&gt;0,IF(INDEX($C:$C,$J449)=$F449,INDEX($S:$S,$J449),INDEX($T:$T,$J449)),1000)</f>
        <v>1000</v>
      </c>
      <c r="M449">
        <f t="shared" ca="1" si="56"/>
        <v>251.87879721222089</v>
      </c>
      <c r="N449">
        <f t="shared" ca="1" si="57"/>
        <v>316.22776601683825</v>
      </c>
      <c r="O449">
        <f t="shared" ca="1" si="58"/>
        <v>0.44336540627266791</v>
      </c>
      <c r="P449">
        <f t="shared" ca="1" si="59"/>
        <v>0.55663459372733215</v>
      </c>
      <c r="Q449">
        <f t="shared" si="54"/>
        <v>1</v>
      </c>
      <c r="R449">
        <f t="shared" si="55"/>
        <v>0</v>
      </c>
      <c r="S449" s="2">
        <f t="shared" ca="1" si="60"/>
        <v>978.28895130492504</v>
      </c>
      <c r="T449" s="2">
        <f t="shared" ca="1" si="61"/>
        <v>982.1876930007254</v>
      </c>
    </row>
    <row r="450" spans="1:20" x14ac:dyDescent="0.25">
      <c r="A450" t="s">
        <v>90</v>
      </c>
      <c r="B450" t="s">
        <v>91</v>
      </c>
      <c r="C450" t="str">
        <f t="shared" si="52"/>
        <v>https://cardgames.io/reversi/!Smart opponent</v>
      </c>
      <c r="D450" t="s">
        <v>238</v>
      </c>
      <c r="F450" t="str">
        <f t="shared" si="53"/>
        <v>https://gamemug.com/reversi.html!</v>
      </c>
      <c r="G450">
        <v>51</v>
      </c>
      <c r="H450">
        <v>13</v>
      </c>
      <c r="I450" cm="1">
        <f t="array" aca="1" ref="I450" ca="1">MAX(ROW($C$1:INDIRECT("$C"&amp;(ROW()-1)))*($C450=$C$1:INDIRECT("$C"&amp;(ROW()-1))),ROW($F$1:INDIRECT("$F"&amp;(ROW()-1)))*($C450=$F$1:INDIRECT("$F"&amp;(ROW()-1))))</f>
        <v>449</v>
      </c>
      <c r="J450" cm="1">
        <f t="array" aca="1" ref="J450" ca="1">MAX(ROW($C$1:INDIRECT("$C"&amp;(ROW()-1)))*($F450=$C$1:INDIRECT("$C"&amp;(ROW()-1))),ROW($F$1:INDIRECT("$F"&amp;(ROW()-1)))*($F450=$F$1:INDIRECT("$F"&amp;(ROW()-1))))</f>
        <v>449</v>
      </c>
      <c r="K450" s="2" cm="1">
        <f t="array" aca="1" ref="K450" ca="1">IF($I450&gt;0,IF(INDEX($C:$C,$I450)=$C450,INDEX($S:$S,$I450),INDEX($T:$T,$I450)),1000)</f>
        <v>978.28895130492504</v>
      </c>
      <c r="L450" s="2" cm="1">
        <f t="array" aca="1" ref="L450" ca="1">IF($J450&gt;0,IF(INDEX($C:$C,$J450)=$F450,INDEX($S:$S,$J450),INDEX($T:$T,$J450)),1000)</f>
        <v>982.1876930007254</v>
      </c>
      <c r="M450">
        <f t="shared" ca="1" si="56"/>
        <v>279.07592845279913</v>
      </c>
      <c r="N450">
        <f t="shared" ca="1" si="57"/>
        <v>285.41003085079899</v>
      </c>
      <c r="O450">
        <f t="shared" ca="1" si="58"/>
        <v>0.49438949517379127</v>
      </c>
      <c r="P450">
        <f t="shared" ca="1" si="59"/>
        <v>0.50561050482620884</v>
      </c>
      <c r="Q450">
        <f t="shared" si="54"/>
        <v>1</v>
      </c>
      <c r="R450">
        <f t="shared" si="55"/>
        <v>0</v>
      </c>
      <c r="S450" s="2">
        <f t="shared" ca="1" si="60"/>
        <v>994.4684874593637</v>
      </c>
      <c r="T450" s="2">
        <f t="shared" ca="1" si="61"/>
        <v>966.00815684628674</v>
      </c>
    </row>
    <row r="451" spans="1:20" x14ac:dyDescent="0.25">
      <c r="A451" t="s">
        <v>116</v>
      </c>
      <c r="B451" t="s">
        <v>117</v>
      </c>
      <c r="C451" t="str">
        <f t="shared" ref="C451:C514" si="62">$A451&amp;"!"&amp;$B451</f>
        <v>https://kana.github.io/othello-js/!PM-1024/e</v>
      </c>
      <c r="D451" t="s">
        <v>238</v>
      </c>
      <c r="F451" t="str">
        <f t="shared" ref="F451:F514" si="63">$D451&amp;"!"&amp;$E451</f>
        <v>https://gamemug.com/reversi.html!</v>
      </c>
      <c r="G451">
        <v>43</v>
      </c>
      <c r="H451">
        <v>21</v>
      </c>
      <c r="I451" cm="1">
        <f t="array" aca="1" ref="I451" ca="1">MAX(ROW($C$1:INDIRECT("$C"&amp;(ROW()-1)))*($C451=$C$1:INDIRECT("$C"&amp;(ROW()-1))),ROW($F$1:INDIRECT("$F"&amp;(ROW()-1)))*($C451=$F$1:INDIRECT("$F"&amp;(ROW()-1))))</f>
        <v>409</v>
      </c>
      <c r="J451" cm="1">
        <f t="array" aca="1" ref="J451" ca="1">MAX(ROW($C$1:INDIRECT("$C"&amp;(ROW()-1)))*($F451=$C$1:INDIRECT("$C"&amp;(ROW()-1))),ROW($F$1:INDIRECT("$F"&amp;(ROW()-1)))*($F451=$F$1:INDIRECT("$F"&amp;(ROW()-1))))</f>
        <v>450</v>
      </c>
      <c r="K451" s="2" cm="1">
        <f t="array" aca="1" ref="K451" ca="1">IF($I451&gt;0,IF(INDEX($C:$C,$I451)=$C451,INDEX($S:$S,$I451),INDEX($T:$T,$I451)),1000)</f>
        <v>956.80027343951122</v>
      </c>
      <c r="L451" s="2" cm="1">
        <f t="array" aca="1" ref="L451" ca="1">IF($J451&gt;0,IF(INDEX($C:$C,$J451)=$F451,INDEX($S:$S,$J451),INDEX($T:$T,$J451)),1000)</f>
        <v>966.00815684628674</v>
      </c>
      <c r="M451">
        <f t="shared" ca="1" si="56"/>
        <v>246.60432188926947</v>
      </c>
      <c r="N451">
        <f t="shared" ca="1" si="57"/>
        <v>260.02816554361948</v>
      </c>
      <c r="O451">
        <f t="shared" ca="1" si="58"/>
        <v>0.4867518921631252</v>
      </c>
      <c r="P451">
        <f t="shared" ca="1" si="59"/>
        <v>0.51324810783687469</v>
      </c>
      <c r="Q451">
        <f t="shared" si="54"/>
        <v>1</v>
      </c>
      <c r="R451">
        <f t="shared" si="55"/>
        <v>0</v>
      </c>
      <c r="S451" s="2">
        <f t="shared" ca="1" si="60"/>
        <v>973.22421289029126</v>
      </c>
      <c r="T451" s="2">
        <f t="shared" ca="1" si="61"/>
        <v>949.5842173955067</v>
      </c>
    </row>
    <row r="452" spans="1:20" x14ac:dyDescent="0.25">
      <c r="A452" t="s">
        <v>104</v>
      </c>
      <c r="B452" s="1" t="s">
        <v>88</v>
      </c>
      <c r="C452" t="str">
        <f t="shared" si="62"/>
        <v>https://codepen.io/coder728391/pen/mMZOxB!</v>
      </c>
      <c r="D452" t="s">
        <v>238</v>
      </c>
      <c r="F452" t="str">
        <f t="shared" si="63"/>
        <v>https://gamemug.com/reversi.html!</v>
      </c>
      <c r="G452">
        <v>45</v>
      </c>
      <c r="H452">
        <v>19</v>
      </c>
      <c r="I452" cm="1">
        <f t="array" aca="1" ref="I452" ca="1">MAX(ROW($C$1:INDIRECT("$C"&amp;(ROW()-1)))*($C452=$C$1:INDIRECT("$C"&amp;(ROW()-1))),ROW($F$1:INDIRECT("$F"&amp;(ROW()-1)))*($C452=$F$1:INDIRECT("$F"&amp;(ROW()-1))))</f>
        <v>294</v>
      </c>
      <c r="J452" cm="1">
        <f t="array" aca="1" ref="J452" ca="1">MAX(ROW($C$1:INDIRECT("$C"&amp;(ROW()-1)))*($F452=$C$1:INDIRECT("$C"&amp;(ROW()-1))),ROW($F$1:INDIRECT("$F"&amp;(ROW()-1)))*($F452=$F$1:INDIRECT("$F"&amp;(ROW()-1))))</f>
        <v>451</v>
      </c>
      <c r="K452" s="2" cm="1">
        <f t="array" aca="1" ref="K452" ca="1">IF($I452&gt;0,IF(INDEX($C:$C,$I452)=$C452,INDEX($S:$S,$I452),INDEX($T:$T,$I452)),1000)</f>
        <v>882.62576764706535</v>
      </c>
      <c r="L452" s="2" cm="1">
        <f t="array" aca="1" ref="L452" ca="1">IF($J452&gt;0,IF(INDEX($C:$C,$J452)=$F452,INDEX($S:$S,$J452),INDEX($T:$T,$J452)),1000)</f>
        <v>949.5842173955067</v>
      </c>
      <c r="M452">
        <f t="shared" ca="1" si="56"/>
        <v>160.90310285658134</v>
      </c>
      <c r="N452">
        <f t="shared" ca="1" si="57"/>
        <v>236.57047587734797</v>
      </c>
      <c r="O452">
        <f t="shared" ca="1" si="58"/>
        <v>0.40481458759876621</v>
      </c>
      <c r="P452">
        <f t="shared" ca="1" si="59"/>
        <v>0.59518541240123368</v>
      </c>
      <c r="Q452">
        <f t="shared" si="54"/>
        <v>1</v>
      </c>
      <c r="R452">
        <f t="shared" si="55"/>
        <v>0</v>
      </c>
      <c r="S452" s="2">
        <f t="shared" ca="1" si="60"/>
        <v>901.67170084390477</v>
      </c>
      <c r="T452" s="2">
        <f t="shared" ca="1" si="61"/>
        <v>930.53828419866727</v>
      </c>
    </row>
    <row r="453" spans="1:20" x14ac:dyDescent="0.25">
      <c r="A453" t="s">
        <v>94</v>
      </c>
      <c r="B453" t="s">
        <v>95</v>
      </c>
      <c r="C453" t="str">
        <f t="shared" si="62"/>
        <v>https://www.mathsisfun.com/games/reversi.html!Hard</v>
      </c>
      <c r="D453" t="s">
        <v>238</v>
      </c>
      <c r="F453" t="str">
        <f t="shared" si="63"/>
        <v>https://gamemug.com/reversi.html!</v>
      </c>
      <c r="G453">
        <v>29</v>
      </c>
      <c r="H453">
        <v>35</v>
      </c>
      <c r="I453" cm="1">
        <f t="array" aca="1" ref="I453" ca="1">MAX(ROW($C$1:INDIRECT("$C"&amp;(ROW()-1)))*($C453=$C$1:INDIRECT("$C"&amp;(ROW()-1))),ROW($F$1:INDIRECT("$F"&amp;(ROW()-1)))*($C453=$F$1:INDIRECT("$F"&amp;(ROW()-1))))</f>
        <v>437</v>
      </c>
      <c r="J453" cm="1">
        <f t="array" aca="1" ref="J453" ca="1">MAX(ROW($C$1:INDIRECT("$C"&amp;(ROW()-1)))*($F453=$C$1:INDIRECT("$C"&amp;(ROW()-1))),ROW($F$1:INDIRECT("$F"&amp;(ROW()-1)))*($F453=$F$1:INDIRECT("$F"&amp;(ROW()-1))))</f>
        <v>452</v>
      </c>
      <c r="K453" s="2" cm="1">
        <f t="array" aca="1" ref="K453" ca="1">IF($I453&gt;0,IF(INDEX($C:$C,$I453)=$C453,INDEX($S:$S,$I453),INDEX($T:$T,$I453)),1000)</f>
        <v>974.43457543567558</v>
      </c>
      <c r="L453" s="2" cm="1">
        <f t="array" aca="1" ref="L453" ca="1">IF($J453&gt;0,IF(INDEX($C:$C,$J453)=$F453,INDEX($S:$S,$J453),INDEX($T:$T,$J453)),1000)</f>
        <v>930.53828419866727</v>
      </c>
      <c r="M453">
        <f t="shared" ca="1" si="56"/>
        <v>272.95209913350101</v>
      </c>
      <c r="N453">
        <f t="shared" ca="1" si="57"/>
        <v>212.00480810179306</v>
      </c>
      <c r="O453">
        <f t="shared" ca="1" si="58"/>
        <v>0.56283784200452391</v>
      </c>
      <c r="P453">
        <f t="shared" ca="1" si="59"/>
        <v>0.43716215799547609</v>
      </c>
      <c r="Q453">
        <f t="shared" si="54"/>
        <v>0</v>
      </c>
      <c r="R453">
        <f t="shared" si="55"/>
        <v>1</v>
      </c>
      <c r="S453" s="2">
        <f t="shared" ca="1" si="60"/>
        <v>956.42376449153085</v>
      </c>
      <c r="T453" s="2">
        <f t="shared" ca="1" si="61"/>
        <v>948.54909514281201</v>
      </c>
    </row>
    <row r="454" spans="1:20" x14ac:dyDescent="0.25">
      <c r="A454" t="s">
        <v>125</v>
      </c>
      <c r="C454" t="str">
        <f t="shared" si="62"/>
        <v>http://www.aurochs.org/games/cowthello/!</v>
      </c>
      <c r="D454" t="s">
        <v>238</v>
      </c>
      <c r="F454" t="str">
        <f t="shared" si="63"/>
        <v>https://gamemug.com/reversi.html!</v>
      </c>
      <c r="G454">
        <v>37</v>
      </c>
      <c r="H454">
        <v>27</v>
      </c>
      <c r="I454" cm="1">
        <f t="array" aca="1" ref="I454" ca="1">MAX(ROW($C$1:INDIRECT("$C"&amp;(ROW()-1)))*($C454=$C$1:INDIRECT("$C"&amp;(ROW()-1))),ROW($F$1:INDIRECT("$F"&amp;(ROW()-1)))*($C454=$F$1:INDIRECT("$F"&amp;(ROW()-1))))</f>
        <v>439</v>
      </c>
      <c r="J454" cm="1">
        <f t="array" aca="1" ref="J454" ca="1">MAX(ROW($C$1:INDIRECT("$C"&amp;(ROW()-1)))*($F454=$C$1:INDIRECT("$C"&amp;(ROW()-1))),ROW($F$1:INDIRECT("$F"&amp;(ROW()-1)))*($F454=$F$1:INDIRECT("$F"&amp;(ROW()-1))))</f>
        <v>453</v>
      </c>
      <c r="K454" s="2" cm="1">
        <f t="array" aca="1" ref="K454" ca="1">IF($I454&gt;0,IF(INDEX($C:$C,$I454)=$C454,INDEX($S:$S,$I454),INDEX($T:$T,$I454)),1000)</f>
        <v>973.30266243319375</v>
      </c>
      <c r="L454" s="2" cm="1">
        <f t="array" aca="1" ref="L454" ca="1">IF($J454&gt;0,IF(INDEX($C:$C,$J454)=$F454,INDEX($S:$S,$J454),INDEX($T:$T,$J454)),1000)</f>
        <v>948.54909514281201</v>
      </c>
      <c r="M454">
        <f t="shared" ca="1" si="56"/>
        <v>271.17937538940009</v>
      </c>
      <c r="N454">
        <f t="shared" ca="1" si="57"/>
        <v>235.1650283831587</v>
      </c>
      <c r="O454">
        <f t="shared" ca="1" si="58"/>
        <v>0.53556309375388933</v>
      </c>
      <c r="P454">
        <f t="shared" ca="1" si="59"/>
        <v>0.46443690624611067</v>
      </c>
      <c r="Q454">
        <f t="shared" si="54"/>
        <v>1</v>
      </c>
      <c r="R454">
        <f t="shared" si="55"/>
        <v>0</v>
      </c>
      <c r="S454" s="2">
        <f t="shared" ca="1" si="60"/>
        <v>988.16464343306927</v>
      </c>
      <c r="T454" s="2">
        <f t="shared" ca="1" si="61"/>
        <v>933.68711414293648</v>
      </c>
    </row>
    <row r="455" spans="1:20" x14ac:dyDescent="0.25">
      <c r="A455" t="s">
        <v>112</v>
      </c>
      <c r="B455">
        <v>3</v>
      </c>
      <c r="C455" t="str">
        <f t="shared" si="62"/>
        <v>https://lazymuttgames.com/games/Othello/!3</v>
      </c>
      <c r="D455" t="s">
        <v>238</v>
      </c>
      <c r="F455" t="str">
        <f t="shared" si="63"/>
        <v>https://gamemug.com/reversi.html!</v>
      </c>
      <c r="G455">
        <v>50</v>
      </c>
      <c r="H455">
        <v>14</v>
      </c>
      <c r="I455" cm="1">
        <f t="array" aca="1" ref="I455" ca="1">MAX(ROW($C$1:INDIRECT("$C"&amp;(ROW()-1)))*($C455=$C$1:INDIRECT("$C"&amp;(ROW()-1))),ROW($F$1:INDIRECT("$F"&amp;(ROW()-1)))*($C455=$F$1:INDIRECT("$F"&amp;(ROW()-1))))</f>
        <v>440</v>
      </c>
      <c r="J455" cm="1">
        <f t="array" aca="1" ref="J455" ca="1">MAX(ROW($C$1:INDIRECT("$C"&amp;(ROW()-1)))*($F455=$C$1:INDIRECT("$C"&amp;(ROW()-1))),ROW($F$1:INDIRECT("$F"&amp;(ROW()-1)))*($F455=$F$1:INDIRECT("$F"&amp;(ROW()-1))))</f>
        <v>454</v>
      </c>
      <c r="K455" s="2" cm="1">
        <f t="array" aca="1" ref="K455" ca="1">IF($I455&gt;0,IF(INDEX($C:$C,$I455)=$C455,INDEX($S:$S,$I455),INDEX($T:$T,$I455)),1000)</f>
        <v>968.64439563215171</v>
      </c>
      <c r="L455" s="2" cm="1">
        <f t="array" aca="1" ref="L455" ca="1">IF($J455&gt;0,IF(INDEX($C:$C,$J455)=$F455,INDEX($S:$S,$J455),INDEX($T:$T,$J455)),1000)</f>
        <v>933.68711414293648</v>
      </c>
      <c r="M455">
        <f t="shared" ca="1" si="56"/>
        <v>264.00429302885846</v>
      </c>
      <c r="N455">
        <f t="shared" ca="1" si="57"/>
        <v>215.88267231193447</v>
      </c>
      <c r="O455">
        <f t="shared" ca="1" si="58"/>
        <v>0.55013849530456649</v>
      </c>
      <c r="P455">
        <f t="shared" ca="1" si="59"/>
        <v>0.44986150469543357</v>
      </c>
      <c r="Q455">
        <f t="shared" si="54"/>
        <v>1</v>
      </c>
      <c r="R455">
        <f t="shared" si="55"/>
        <v>0</v>
      </c>
      <c r="S455" s="2">
        <f t="shared" ca="1" si="60"/>
        <v>983.03996378240561</v>
      </c>
      <c r="T455" s="2">
        <f t="shared" ca="1" si="61"/>
        <v>919.29154599268259</v>
      </c>
    </row>
    <row r="456" spans="1:20" x14ac:dyDescent="0.25">
      <c r="A456" t="s">
        <v>103</v>
      </c>
      <c r="B456" t="s">
        <v>95</v>
      </c>
      <c r="C456" t="str">
        <f t="shared" si="62"/>
        <v>https://reversi.zone/!Hard</v>
      </c>
      <c r="D456" t="s">
        <v>238</v>
      </c>
      <c r="F456" t="str">
        <f t="shared" si="63"/>
        <v>https://gamemug.com/reversi.html!</v>
      </c>
      <c r="G456">
        <v>31</v>
      </c>
      <c r="H456">
        <v>33</v>
      </c>
      <c r="I456" cm="1">
        <f t="array" aca="1" ref="I456" ca="1">MAX(ROW($C$1:INDIRECT("$C"&amp;(ROW()-1)))*($C456=$C$1:INDIRECT("$C"&amp;(ROW()-1))),ROW($F$1:INDIRECT("$F"&amp;(ROW()-1)))*($C456=$F$1:INDIRECT("$F"&amp;(ROW()-1))))</f>
        <v>441</v>
      </c>
      <c r="J456" cm="1">
        <f t="array" aca="1" ref="J456" ca="1">MAX(ROW($C$1:INDIRECT("$C"&amp;(ROW()-1)))*($F456=$C$1:INDIRECT("$C"&amp;(ROW()-1))),ROW($F$1:INDIRECT("$F"&amp;(ROW()-1)))*($F456=$F$1:INDIRECT("$F"&amp;(ROW()-1))))</f>
        <v>455</v>
      </c>
      <c r="K456" s="2" cm="1">
        <f t="array" aca="1" ref="K456" ca="1">IF($I456&gt;0,IF(INDEX($C:$C,$I456)=$C456,INDEX($S:$S,$I456),INDEX($T:$T,$I456)),1000)</f>
        <v>945.30340588738397</v>
      </c>
      <c r="L456" s="2" cm="1">
        <f t="array" aca="1" ref="L456" ca="1">IF($J456&gt;0,IF(INDEX($C:$C,$J456)=$F456,INDEX($S:$S,$J456),INDEX($T:$T,$J456)),1000)</f>
        <v>919.29154599268259</v>
      </c>
      <c r="M456">
        <f t="shared" ca="1" si="56"/>
        <v>230.81206936641007</v>
      </c>
      <c r="N456">
        <f t="shared" ca="1" si="57"/>
        <v>198.71418276588059</v>
      </c>
      <c r="O456">
        <f t="shared" ca="1" si="58"/>
        <v>0.53736428965771754</v>
      </c>
      <c r="P456">
        <f t="shared" ca="1" si="59"/>
        <v>0.4626357103422824</v>
      </c>
      <c r="Q456">
        <f t="shared" si="54"/>
        <v>0</v>
      </c>
      <c r="R456">
        <f t="shared" si="55"/>
        <v>1</v>
      </c>
      <c r="S456" s="2">
        <f t="shared" ca="1" si="60"/>
        <v>928.10774861833704</v>
      </c>
      <c r="T456" s="2">
        <f t="shared" ca="1" si="61"/>
        <v>936.48720326172952</v>
      </c>
    </row>
    <row r="457" spans="1:20" x14ac:dyDescent="0.25">
      <c r="A457" t="s">
        <v>126</v>
      </c>
      <c r="C457" t="str">
        <f t="shared" si="62"/>
        <v>http://www.js-games.de/ger/games/othello/lx/play!</v>
      </c>
      <c r="D457" t="s">
        <v>238</v>
      </c>
      <c r="F457" t="str">
        <f t="shared" si="63"/>
        <v>https://gamemug.com/reversi.html!</v>
      </c>
      <c r="G457">
        <v>47</v>
      </c>
      <c r="H457">
        <v>17</v>
      </c>
      <c r="I457" cm="1">
        <f t="array" aca="1" ref="I457" ca="1">MAX(ROW($C$1:INDIRECT("$C"&amp;(ROW()-1)))*($C457=$C$1:INDIRECT("$C"&amp;(ROW()-1))),ROW($F$1:INDIRECT("$F"&amp;(ROW()-1)))*($C457=$F$1:INDIRECT("$F"&amp;(ROW()-1))))</f>
        <v>438</v>
      </c>
      <c r="J457" cm="1">
        <f t="array" aca="1" ref="J457" ca="1">MAX(ROW($C$1:INDIRECT("$C"&amp;(ROW()-1)))*($F457=$C$1:INDIRECT("$C"&amp;(ROW()-1))),ROW($F$1:INDIRECT("$F"&amp;(ROW()-1)))*($F457=$F$1:INDIRECT("$F"&amp;(ROW()-1))))</f>
        <v>456</v>
      </c>
      <c r="K457" s="2" cm="1">
        <f t="array" aca="1" ref="K457" ca="1">IF($I457&gt;0,IF(INDEX($C:$C,$I457)=$C457,INDEX($S:$S,$I457),INDEX($T:$T,$I457)),1000)</f>
        <v>944.07764831293025</v>
      </c>
      <c r="L457" s="2" cm="1">
        <f t="array" aca="1" ref="L457" ca="1">IF($J457&gt;0,IF(INDEX($C:$C,$J457)=$F457,INDEX($S:$S,$J457),INDEX($T:$T,$J457)),1000)</f>
        <v>936.48720326172952</v>
      </c>
      <c r="M457">
        <f t="shared" ca="1" si="56"/>
        <v>229.18918528010354</v>
      </c>
      <c r="N457">
        <f t="shared" ca="1" si="57"/>
        <v>219.39059609976013</v>
      </c>
      <c r="O457">
        <f t="shared" ca="1" si="58"/>
        <v>0.51092179093560819</v>
      </c>
      <c r="P457">
        <f t="shared" ca="1" si="59"/>
        <v>0.48907820906439181</v>
      </c>
      <c r="Q457">
        <f t="shared" si="54"/>
        <v>1</v>
      </c>
      <c r="R457">
        <f t="shared" si="55"/>
        <v>0</v>
      </c>
      <c r="S457" s="2">
        <f t="shared" ca="1" si="60"/>
        <v>959.72815100299078</v>
      </c>
      <c r="T457" s="2">
        <f t="shared" ca="1" si="61"/>
        <v>920.83670057166898</v>
      </c>
    </row>
    <row r="458" spans="1:20" x14ac:dyDescent="0.25">
      <c r="A458" t="s">
        <v>198</v>
      </c>
      <c r="C458" t="str">
        <f t="shared" si="62"/>
        <v>https://lazy-guy.github.io/reversi/index.html!</v>
      </c>
      <c r="D458" t="s">
        <v>238</v>
      </c>
      <c r="F458" t="str">
        <f t="shared" si="63"/>
        <v>https://gamemug.com/reversi.html!</v>
      </c>
      <c r="G458">
        <v>13</v>
      </c>
      <c r="H458">
        <v>0</v>
      </c>
      <c r="I458" cm="1">
        <f t="array" aca="1" ref="I458" ca="1">MAX(ROW($C$1:INDIRECT("$C"&amp;(ROW()-1)))*($C458=$C$1:INDIRECT("$C"&amp;(ROW()-1))),ROW($F$1:INDIRECT("$F"&amp;(ROW()-1)))*($C458=$F$1:INDIRECT("$F"&amp;(ROW()-1))))</f>
        <v>442</v>
      </c>
      <c r="J458" cm="1">
        <f t="array" aca="1" ref="J458" ca="1">MAX(ROW($C$1:INDIRECT("$C"&amp;(ROW()-1)))*($F458=$C$1:INDIRECT("$C"&amp;(ROW()-1))),ROW($F$1:INDIRECT("$F"&amp;(ROW()-1)))*($F458=$F$1:INDIRECT("$F"&amp;(ROW()-1))))</f>
        <v>457</v>
      </c>
      <c r="K458" s="2" cm="1">
        <f t="array" aca="1" ref="K458" ca="1">IF($I458&gt;0,IF(INDEX($C:$C,$I458)=$C458,INDEX($S:$S,$I458),INDEX($T:$T,$I458)),1000)</f>
        <v>916.05083464327254</v>
      </c>
      <c r="L458" s="2" cm="1">
        <f t="array" aca="1" ref="L458" ca="1">IF($J458&gt;0,IF(INDEX($C:$C,$J458)=$F458,INDEX($S:$S,$J458),INDEX($T:$T,$J458)),1000)</f>
        <v>920.83670057166898</v>
      </c>
      <c r="M458">
        <f t="shared" ca="1" si="56"/>
        <v>195.04152618478901</v>
      </c>
      <c r="N458">
        <f t="shared" ca="1" si="57"/>
        <v>200.48955478323364</v>
      </c>
      <c r="O458">
        <f t="shared" ca="1" si="58"/>
        <v>0.49311302087169595</v>
      </c>
      <c r="P458">
        <f t="shared" ca="1" si="59"/>
        <v>0.50688697912830405</v>
      </c>
      <c r="Q458">
        <f t="shared" si="54"/>
        <v>1</v>
      </c>
      <c r="R458">
        <f t="shared" si="55"/>
        <v>0</v>
      </c>
      <c r="S458" s="2">
        <f t="shared" ca="1" si="60"/>
        <v>932.27121797537825</v>
      </c>
      <c r="T458" s="2">
        <f t="shared" ca="1" si="61"/>
        <v>904.61631723956327</v>
      </c>
    </row>
    <row r="459" spans="1:20" x14ac:dyDescent="0.25">
      <c r="A459" t="s">
        <v>90</v>
      </c>
      <c r="B459" t="s">
        <v>91</v>
      </c>
      <c r="C459" t="str">
        <f t="shared" si="62"/>
        <v>https://cardgames.io/reversi/!Smart opponent</v>
      </c>
      <c r="D459" t="s">
        <v>240</v>
      </c>
      <c r="F459" t="str">
        <f t="shared" si="63"/>
        <v>https://mindsports.nl/index.php/dagaz/866-othello!</v>
      </c>
      <c r="G459">
        <v>36</v>
      </c>
      <c r="H459">
        <v>28</v>
      </c>
      <c r="I459" cm="1">
        <f t="array" aca="1" ref="I459" ca="1">MAX(ROW($C$1:INDIRECT("$C"&amp;(ROW()-1)))*($C459=$C$1:INDIRECT("$C"&amp;(ROW()-1))),ROW($F$1:INDIRECT("$F"&amp;(ROW()-1)))*($C459=$F$1:INDIRECT("$F"&amp;(ROW()-1))))</f>
        <v>450</v>
      </c>
      <c r="J459" cm="1">
        <f t="array" aca="1" ref="J459" ca="1">MAX(ROW($C$1:INDIRECT("$C"&amp;(ROW()-1)))*($F459=$C$1:INDIRECT("$C"&amp;(ROW()-1))),ROW($F$1:INDIRECT("$F"&amp;(ROW()-1)))*($F459=$F$1:INDIRECT("$F"&amp;(ROW()-1))))</f>
        <v>0</v>
      </c>
      <c r="K459" s="2" cm="1">
        <f t="array" aca="1" ref="K459" ca="1">IF($I459&gt;0,IF(INDEX($C:$C,$I459)=$C459,INDEX($S:$S,$I459),INDEX($T:$T,$I459)),1000)</f>
        <v>994.4684874593637</v>
      </c>
      <c r="L459" s="2" cm="1">
        <f t="array" aca="1" ref="L459" ca="1">IF($J459&gt;0,IF(INDEX($C:$C,$J459)=$F459,INDEX($S:$S,$J459),INDEX($T:$T,$J459)),1000)</f>
        <v>1000</v>
      </c>
      <c r="M459">
        <f t="shared" ca="1" si="56"/>
        <v>306.31708370094765</v>
      </c>
      <c r="N459">
        <f t="shared" ca="1" si="57"/>
        <v>316.22776601683825</v>
      </c>
      <c r="O459">
        <f t="shared" ca="1" si="58"/>
        <v>0.49204018608427708</v>
      </c>
      <c r="P459">
        <f t="shared" ca="1" si="59"/>
        <v>0.50795981391572298</v>
      </c>
      <c r="Q459">
        <f t="shared" si="54"/>
        <v>1</v>
      </c>
      <c r="R459">
        <f t="shared" si="55"/>
        <v>0</v>
      </c>
      <c r="S459" s="2">
        <f t="shared" ca="1" si="60"/>
        <v>1010.7232015046668</v>
      </c>
      <c r="T459" s="2">
        <f t="shared" ca="1" si="61"/>
        <v>983.7452859546969</v>
      </c>
    </row>
    <row r="460" spans="1:20" x14ac:dyDescent="0.25">
      <c r="A460" t="s">
        <v>116</v>
      </c>
      <c r="B460" t="s">
        <v>117</v>
      </c>
      <c r="C460" t="str">
        <f t="shared" si="62"/>
        <v>https://kana.github.io/othello-js/!PM-1024/e</v>
      </c>
      <c r="D460" t="s">
        <v>240</v>
      </c>
      <c r="F460" t="str">
        <f t="shared" si="63"/>
        <v>https://mindsports.nl/index.php/dagaz/866-othello!</v>
      </c>
      <c r="G460">
        <v>47</v>
      </c>
      <c r="H460">
        <v>17</v>
      </c>
      <c r="I460" cm="1">
        <f t="array" aca="1" ref="I460" ca="1">MAX(ROW($C$1:INDIRECT("$C"&amp;(ROW()-1)))*($C460=$C$1:INDIRECT("$C"&amp;(ROW()-1))),ROW($F$1:INDIRECT("$F"&amp;(ROW()-1)))*($C460=$F$1:INDIRECT("$F"&amp;(ROW()-1))))</f>
        <v>451</v>
      </c>
      <c r="J460" cm="1">
        <f t="array" aca="1" ref="J460" ca="1">MAX(ROW($C$1:INDIRECT("$C"&amp;(ROW()-1)))*($F460=$C$1:INDIRECT("$C"&amp;(ROW()-1))),ROW($F$1:INDIRECT("$F"&amp;(ROW()-1)))*($F460=$F$1:INDIRECT("$F"&amp;(ROW()-1))))</f>
        <v>459</v>
      </c>
      <c r="K460" s="2" cm="1">
        <f t="array" aca="1" ref="K460" ca="1">IF($I460&gt;0,IF(INDEX($C:$C,$I460)=$C460,INDEX($S:$S,$I460),INDEX($T:$T,$I460)),1000)</f>
        <v>973.22421289029126</v>
      </c>
      <c r="L460" s="2" cm="1">
        <f t="array" aca="1" ref="L460" ca="1">IF($J460&gt;0,IF(INDEX($C:$C,$J460)=$F460,INDEX($S:$S,$J460),INDEX($T:$T,$J460)),1000)</f>
        <v>983.7452859546969</v>
      </c>
      <c r="M460">
        <f t="shared" ca="1" si="56"/>
        <v>271.05694063548628</v>
      </c>
      <c r="N460">
        <f t="shared" ca="1" si="57"/>
        <v>287.98058850961809</v>
      </c>
      <c r="O460">
        <f t="shared" ca="1" si="58"/>
        <v>0.48486358518719491</v>
      </c>
      <c r="P460">
        <f t="shared" ca="1" si="59"/>
        <v>0.51513641481280503</v>
      </c>
      <c r="Q460">
        <f t="shared" si="54"/>
        <v>1</v>
      </c>
      <c r="R460">
        <f t="shared" si="55"/>
        <v>0</v>
      </c>
      <c r="S460" s="2">
        <f t="shared" ca="1" si="60"/>
        <v>989.708578164301</v>
      </c>
      <c r="T460" s="2">
        <f t="shared" ca="1" si="61"/>
        <v>967.26092068068715</v>
      </c>
    </row>
    <row r="461" spans="1:20" x14ac:dyDescent="0.25">
      <c r="A461" t="s">
        <v>104</v>
      </c>
      <c r="B461" s="1" t="s">
        <v>88</v>
      </c>
      <c r="C461" t="str">
        <f t="shared" si="62"/>
        <v>https://codepen.io/coder728391/pen/mMZOxB!</v>
      </c>
      <c r="D461" t="s">
        <v>240</v>
      </c>
      <c r="F461" t="str">
        <f t="shared" si="63"/>
        <v>https://mindsports.nl/index.php/dagaz/866-othello!</v>
      </c>
      <c r="G461">
        <v>31</v>
      </c>
      <c r="H461">
        <v>33</v>
      </c>
      <c r="I461" cm="1">
        <f t="array" aca="1" ref="I461" ca="1">MAX(ROW($C$1:INDIRECT("$C"&amp;(ROW()-1)))*($C461=$C$1:INDIRECT("$C"&amp;(ROW()-1))),ROW($F$1:INDIRECT("$F"&amp;(ROW()-1)))*($C461=$F$1:INDIRECT("$F"&amp;(ROW()-1))))</f>
        <v>452</v>
      </c>
      <c r="J461" cm="1">
        <f t="array" aca="1" ref="J461" ca="1">MAX(ROW($C$1:INDIRECT("$C"&amp;(ROW()-1)))*($F461=$C$1:INDIRECT("$C"&amp;(ROW()-1))),ROW($F$1:INDIRECT("$F"&amp;(ROW()-1)))*($F461=$F$1:INDIRECT("$F"&amp;(ROW()-1))))</f>
        <v>460</v>
      </c>
      <c r="K461" s="2" cm="1">
        <f t="array" aca="1" ref="K461" ca="1">IF($I461&gt;0,IF(INDEX($C:$C,$I461)=$C461,INDEX($S:$S,$I461),INDEX($T:$T,$I461)),1000)</f>
        <v>901.67170084390477</v>
      </c>
      <c r="L461" s="2" cm="1">
        <f t="array" aca="1" ref="L461" ca="1">IF($J461&gt;0,IF(INDEX($C:$C,$J461)=$F461,INDEX($S:$S,$J461),INDEX($T:$T,$J461)),1000)</f>
        <v>967.26092068068715</v>
      </c>
      <c r="M461">
        <f t="shared" ca="1" si="56"/>
        <v>179.54745438908458</v>
      </c>
      <c r="N461">
        <f t="shared" ca="1" si="57"/>
        <v>261.91013336211103</v>
      </c>
      <c r="O461">
        <f t="shared" ca="1" si="58"/>
        <v>0.40671507155128361</v>
      </c>
      <c r="P461">
        <f t="shared" ca="1" si="59"/>
        <v>0.59328492844871639</v>
      </c>
      <c r="Q461">
        <f t="shared" si="54"/>
        <v>0</v>
      </c>
      <c r="R461">
        <f t="shared" si="55"/>
        <v>1</v>
      </c>
      <c r="S461" s="2">
        <f t="shared" ca="1" si="60"/>
        <v>888.65681855426374</v>
      </c>
      <c r="T461" s="2">
        <f t="shared" ca="1" si="61"/>
        <v>980.27580297032819</v>
      </c>
    </row>
    <row r="462" spans="1:20" x14ac:dyDescent="0.25">
      <c r="A462" t="s">
        <v>94</v>
      </c>
      <c r="B462" t="s">
        <v>95</v>
      </c>
      <c r="C462" t="str">
        <f t="shared" si="62"/>
        <v>https://www.mathsisfun.com/games/reversi.html!Hard</v>
      </c>
      <c r="D462" t="s">
        <v>240</v>
      </c>
      <c r="F462" t="str">
        <f t="shared" si="63"/>
        <v>https://mindsports.nl/index.php/dagaz/866-othello!</v>
      </c>
      <c r="G462">
        <v>35</v>
      </c>
      <c r="H462">
        <v>29</v>
      </c>
      <c r="I462" cm="1">
        <f t="array" aca="1" ref="I462" ca="1">MAX(ROW($C$1:INDIRECT("$C"&amp;(ROW()-1)))*($C462=$C$1:INDIRECT("$C"&amp;(ROW()-1))),ROW($F$1:INDIRECT("$F"&amp;(ROW()-1)))*($C462=$F$1:INDIRECT("$F"&amp;(ROW()-1))))</f>
        <v>453</v>
      </c>
      <c r="J462" cm="1">
        <f t="array" aca="1" ref="J462" ca="1">MAX(ROW($C$1:INDIRECT("$C"&amp;(ROW()-1)))*($F462=$C$1:INDIRECT("$C"&amp;(ROW()-1))),ROW($F$1:INDIRECT("$F"&amp;(ROW()-1)))*($F462=$F$1:INDIRECT("$F"&amp;(ROW()-1))))</f>
        <v>461</v>
      </c>
      <c r="K462" s="2" cm="1">
        <f t="array" aca="1" ref="K462" ca="1">IF($I462&gt;0,IF(INDEX($C:$C,$I462)=$C462,INDEX($S:$S,$I462),INDEX($T:$T,$I462)),1000)</f>
        <v>956.42376449153085</v>
      </c>
      <c r="L462" s="2" cm="1">
        <f t="array" aca="1" ref="L462" ca="1">IF($J462&gt;0,IF(INDEX($C:$C,$J462)=$F462,INDEX($S:$S,$J462),INDEX($T:$T,$J462)),1000)</f>
        <v>980.27580297032819</v>
      </c>
      <c r="M462">
        <f t="shared" ca="1" si="56"/>
        <v>246.07042040067054</v>
      </c>
      <c r="N462">
        <f t="shared" ca="1" si="57"/>
        <v>282.28610895052674</v>
      </c>
      <c r="O462">
        <f t="shared" ca="1" si="58"/>
        <v>0.4657279823963491</v>
      </c>
      <c r="P462">
        <f t="shared" ca="1" si="59"/>
        <v>0.53427201760365084</v>
      </c>
      <c r="Q462">
        <f t="shared" si="54"/>
        <v>1</v>
      </c>
      <c r="R462">
        <f t="shared" si="55"/>
        <v>0</v>
      </c>
      <c r="S462" s="2">
        <f t="shared" ca="1" si="60"/>
        <v>973.52046905484769</v>
      </c>
      <c r="T462" s="2">
        <f t="shared" ca="1" si="61"/>
        <v>963.17909840701134</v>
      </c>
    </row>
    <row r="463" spans="1:20" x14ac:dyDescent="0.25">
      <c r="A463" t="s">
        <v>125</v>
      </c>
      <c r="C463" t="str">
        <f t="shared" si="62"/>
        <v>http://www.aurochs.org/games/cowthello/!</v>
      </c>
      <c r="D463" t="s">
        <v>240</v>
      </c>
      <c r="F463" t="str">
        <f t="shared" si="63"/>
        <v>https://mindsports.nl/index.php/dagaz/866-othello!</v>
      </c>
      <c r="G463">
        <v>20</v>
      </c>
      <c r="H463">
        <v>44</v>
      </c>
      <c r="I463" cm="1">
        <f t="array" aca="1" ref="I463" ca="1">MAX(ROW($C$1:INDIRECT("$C"&amp;(ROW()-1)))*($C463=$C$1:INDIRECT("$C"&amp;(ROW()-1))),ROW($F$1:INDIRECT("$F"&amp;(ROW()-1)))*($C463=$F$1:INDIRECT("$F"&amp;(ROW()-1))))</f>
        <v>454</v>
      </c>
      <c r="J463" cm="1">
        <f t="array" aca="1" ref="J463" ca="1">MAX(ROW($C$1:INDIRECT("$C"&amp;(ROW()-1)))*($F463=$C$1:INDIRECT("$C"&amp;(ROW()-1))),ROW($F$1:INDIRECT("$F"&amp;(ROW()-1)))*($F463=$F$1:INDIRECT("$F"&amp;(ROW()-1))))</f>
        <v>462</v>
      </c>
      <c r="K463" s="2" cm="1">
        <f t="array" aca="1" ref="K463" ca="1">IF($I463&gt;0,IF(INDEX($C:$C,$I463)=$C463,INDEX($S:$S,$I463),INDEX($T:$T,$I463)),1000)</f>
        <v>988.16464343306927</v>
      </c>
      <c r="L463" s="2" cm="1">
        <f t="array" aca="1" ref="L463" ca="1">IF($J463&gt;0,IF(INDEX($C:$C,$J463)=$F463,INDEX($S:$S,$J463),INDEX($T:$T,$J463)),1000)</f>
        <v>963.17909840701134</v>
      </c>
      <c r="M463">
        <f t="shared" ca="1" si="56"/>
        <v>295.40076017879653</v>
      </c>
      <c r="N463">
        <f t="shared" ca="1" si="57"/>
        <v>255.8278058312697</v>
      </c>
      <c r="O463">
        <f t="shared" ca="1" si="58"/>
        <v>0.53589523184000243</v>
      </c>
      <c r="P463">
        <f t="shared" ca="1" si="59"/>
        <v>0.46410476815999752</v>
      </c>
      <c r="Q463">
        <f t="shared" si="54"/>
        <v>0</v>
      </c>
      <c r="R463">
        <f t="shared" si="55"/>
        <v>1</v>
      </c>
      <c r="S463" s="2">
        <f t="shared" ca="1" si="60"/>
        <v>971.01599601418923</v>
      </c>
      <c r="T463" s="2">
        <f t="shared" ca="1" si="61"/>
        <v>980.32774582589138</v>
      </c>
    </row>
    <row r="464" spans="1:20" x14ac:dyDescent="0.25">
      <c r="A464" t="s">
        <v>112</v>
      </c>
      <c r="B464">
        <v>3</v>
      </c>
      <c r="C464" t="str">
        <f t="shared" si="62"/>
        <v>https://lazymuttgames.com/games/Othello/!3</v>
      </c>
      <c r="D464" t="s">
        <v>240</v>
      </c>
      <c r="F464" t="str">
        <f t="shared" si="63"/>
        <v>https://mindsports.nl/index.php/dagaz/866-othello!</v>
      </c>
      <c r="G464">
        <v>32</v>
      </c>
      <c r="H464">
        <v>32</v>
      </c>
      <c r="I464" cm="1">
        <f t="array" aca="1" ref="I464" ca="1">MAX(ROW($C$1:INDIRECT("$C"&amp;(ROW()-1)))*($C464=$C$1:INDIRECT("$C"&amp;(ROW()-1))),ROW($F$1:INDIRECT("$F"&amp;(ROW()-1)))*($C464=$F$1:INDIRECT("$F"&amp;(ROW()-1))))</f>
        <v>455</v>
      </c>
      <c r="J464" cm="1">
        <f t="array" aca="1" ref="J464" ca="1">MAX(ROW($C$1:INDIRECT("$C"&amp;(ROW()-1)))*($F464=$C$1:INDIRECT("$C"&amp;(ROW()-1))),ROW($F$1:INDIRECT("$F"&amp;(ROW()-1)))*($F464=$F$1:INDIRECT("$F"&amp;(ROW()-1))))</f>
        <v>463</v>
      </c>
      <c r="K464" s="2" cm="1">
        <f t="array" aca="1" ref="K464" ca="1">IF($I464&gt;0,IF(INDEX($C:$C,$I464)=$C464,INDEX($S:$S,$I464),INDEX($T:$T,$I464)),1000)</f>
        <v>983.03996378240561</v>
      </c>
      <c r="L464" s="2" cm="1">
        <f t="array" aca="1" ref="L464" ca="1">IF($J464&gt;0,IF(INDEX($C:$C,$J464)=$F464,INDEX($S:$S,$J464),INDEX($T:$T,$J464)),1000)</f>
        <v>980.32774582589138</v>
      </c>
      <c r="M464">
        <f t="shared" ca="1" si="56"/>
        <v>286.81371147041745</v>
      </c>
      <c r="N464">
        <f t="shared" ca="1" si="57"/>
        <v>282.37052712498581</v>
      </c>
      <c r="O464">
        <f t="shared" ca="1" si="58"/>
        <v>0.50390311611262839</v>
      </c>
      <c r="P464">
        <f t="shared" ca="1" si="59"/>
        <v>0.49609688388737166</v>
      </c>
      <c r="Q464">
        <f t="shared" si="54"/>
        <v>0.5</v>
      </c>
      <c r="R464">
        <f t="shared" si="55"/>
        <v>0.5</v>
      </c>
      <c r="S464" s="2">
        <f t="shared" ca="1" si="60"/>
        <v>982.91506406680151</v>
      </c>
      <c r="T464" s="2">
        <f t="shared" ca="1" si="61"/>
        <v>980.45264554149549</v>
      </c>
    </row>
    <row r="465" spans="1:83" x14ac:dyDescent="0.25">
      <c r="A465" t="s">
        <v>103</v>
      </c>
      <c r="B465" t="s">
        <v>95</v>
      </c>
      <c r="C465" t="str">
        <f t="shared" si="62"/>
        <v>https://reversi.zone/!Hard</v>
      </c>
      <c r="D465" t="s">
        <v>240</v>
      </c>
      <c r="F465" t="str">
        <f t="shared" si="63"/>
        <v>https://mindsports.nl/index.php/dagaz/866-othello!</v>
      </c>
      <c r="G465">
        <v>34</v>
      </c>
      <c r="H465">
        <v>30</v>
      </c>
      <c r="I465" cm="1">
        <f t="array" aca="1" ref="I465" ca="1">MAX(ROW($C$1:INDIRECT("$C"&amp;(ROW()-1)))*($C465=$C$1:INDIRECT("$C"&amp;(ROW()-1))),ROW($F$1:INDIRECT("$F"&amp;(ROW()-1)))*($C465=$F$1:INDIRECT("$F"&amp;(ROW()-1))))</f>
        <v>456</v>
      </c>
      <c r="J465" cm="1">
        <f t="array" aca="1" ref="J465" ca="1">MAX(ROW($C$1:INDIRECT("$C"&amp;(ROW()-1)))*($F465=$C$1:INDIRECT("$C"&amp;(ROW()-1))),ROW($F$1:INDIRECT("$F"&amp;(ROW()-1)))*($F465=$F$1:INDIRECT("$F"&amp;(ROW()-1))))</f>
        <v>464</v>
      </c>
      <c r="K465" s="2" cm="1">
        <f t="array" aca="1" ref="K465" ca="1">IF($I465&gt;0,IF(INDEX($C:$C,$I465)=$C465,INDEX($S:$S,$I465),INDEX($T:$T,$I465)),1000)</f>
        <v>928.10774861833704</v>
      </c>
      <c r="L465" s="2" cm="1">
        <f t="array" aca="1" ref="L465" ca="1">IF($J465&gt;0,IF(INDEX($C:$C,$J465)=$F465,INDEX($S:$S,$J465),INDEX($T:$T,$J465)),1000)</f>
        <v>980.45264554149549</v>
      </c>
      <c r="M465">
        <f t="shared" ca="1" si="56"/>
        <v>209.05924206428676</v>
      </c>
      <c r="N465">
        <f t="shared" ca="1" si="57"/>
        <v>282.57361904501209</v>
      </c>
      <c r="O465">
        <f t="shared" ca="1" si="58"/>
        <v>0.42523447597171321</v>
      </c>
      <c r="P465">
        <f t="shared" ca="1" si="59"/>
        <v>0.57476552402828673</v>
      </c>
      <c r="Q465">
        <f t="shared" si="54"/>
        <v>1</v>
      </c>
      <c r="R465">
        <f t="shared" si="55"/>
        <v>0</v>
      </c>
      <c r="S465" s="2">
        <f t="shared" ca="1" si="60"/>
        <v>946.50024538724222</v>
      </c>
      <c r="T465" s="2">
        <f t="shared" ca="1" si="61"/>
        <v>962.06014877259031</v>
      </c>
    </row>
    <row r="466" spans="1:83" x14ac:dyDescent="0.25">
      <c r="A466" t="s">
        <v>126</v>
      </c>
      <c r="C466" t="str">
        <f t="shared" si="62"/>
        <v>http://www.js-games.de/ger/games/othello/lx/play!</v>
      </c>
      <c r="D466" t="s">
        <v>240</v>
      </c>
      <c r="F466" t="str">
        <f t="shared" si="63"/>
        <v>https://mindsports.nl/index.php/dagaz/866-othello!</v>
      </c>
      <c r="G466">
        <v>11</v>
      </c>
      <c r="H466">
        <v>53</v>
      </c>
      <c r="I466" cm="1">
        <f t="array" aca="1" ref="I466" ca="1">MAX(ROW($C$1:INDIRECT("$C"&amp;(ROW()-1)))*($C466=$C$1:INDIRECT("$C"&amp;(ROW()-1))),ROW($F$1:INDIRECT("$F"&amp;(ROW()-1)))*($C466=$F$1:INDIRECT("$F"&amp;(ROW()-1))))</f>
        <v>457</v>
      </c>
      <c r="J466" cm="1">
        <f t="array" aca="1" ref="J466" ca="1">MAX(ROW($C$1:INDIRECT("$C"&amp;(ROW()-1)))*($F466=$C$1:INDIRECT("$C"&amp;(ROW()-1))),ROW($F$1:INDIRECT("$F"&amp;(ROW()-1)))*($F466=$F$1:INDIRECT("$F"&amp;(ROW()-1))))</f>
        <v>465</v>
      </c>
      <c r="K466" s="2" cm="1">
        <f t="array" aca="1" ref="K466" ca="1">IF($I466&gt;0,IF(INDEX($C:$C,$I466)=$C466,INDEX($S:$S,$I466),INDEX($T:$T,$I466)),1000)</f>
        <v>959.72815100299078</v>
      </c>
      <c r="L466" s="2" cm="1">
        <f t="array" aca="1" ref="L466" ca="1">IF($J466&gt;0,IF(INDEX($C:$C,$J466)=$F466,INDEX($S:$S,$J466),INDEX($T:$T,$J466)),1000)</f>
        <v>962.06014877259031</v>
      </c>
      <c r="M466">
        <f t="shared" ca="1" si="56"/>
        <v>250.79586830637811</v>
      </c>
      <c r="N466">
        <f t="shared" ca="1" si="57"/>
        <v>254.18526548590626</v>
      </c>
      <c r="O466">
        <f t="shared" ca="1" si="58"/>
        <v>0.49664403583350275</v>
      </c>
      <c r="P466">
        <f t="shared" ca="1" si="59"/>
        <v>0.50335596416649731</v>
      </c>
      <c r="Q466">
        <f t="shared" si="54"/>
        <v>0</v>
      </c>
      <c r="R466">
        <f t="shared" si="55"/>
        <v>1</v>
      </c>
      <c r="S466" s="2">
        <f t="shared" ca="1" si="60"/>
        <v>943.83554185631874</v>
      </c>
      <c r="T466" s="2">
        <f t="shared" ca="1" si="61"/>
        <v>977.95275791926235</v>
      </c>
    </row>
    <row r="467" spans="1:83" x14ac:dyDescent="0.25">
      <c r="A467" t="s">
        <v>198</v>
      </c>
      <c r="C467" t="str">
        <f t="shared" si="62"/>
        <v>https://lazy-guy.github.io/reversi/index.html!</v>
      </c>
      <c r="D467" t="s">
        <v>240</v>
      </c>
      <c r="F467" t="str">
        <f t="shared" si="63"/>
        <v>https://mindsports.nl/index.php/dagaz/866-othello!</v>
      </c>
      <c r="G467">
        <v>19</v>
      </c>
      <c r="H467">
        <v>45</v>
      </c>
      <c r="I467" cm="1">
        <f t="array" aca="1" ref="I467" ca="1">MAX(ROW($C$1:INDIRECT("$C"&amp;(ROW()-1)))*($C467=$C$1:INDIRECT("$C"&amp;(ROW()-1))),ROW($F$1:INDIRECT("$F"&amp;(ROW()-1)))*($C467=$F$1:INDIRECT("$F"&amp;(ROW()-1))))</f>
        <v>458</v>
      </c>
      <c r="J467" cm="1">
        <f t="array" aca="1" ref="J467" ca="1">MAX(ROW($C$1:INDIRECT("$C"&amp;(ROW()-1)))*($F467=$C$1:INDIRECT("$C"&amp;(ROW()-1))),ROW($F$1:INDIRECT("$F"&amp;(ROW()-1)))*($F467=$F$1:INDIRECT("$F"&amp;(ROW()-1))))</f>
        <v>466</v>
      </c>
      <c r="K467" s="2" cm="1">
        <f t="array" aca="1" ref="K467" ca="1">IF($I467&gt;0,IF(INDEX($C:$C,$I467)=$C467,INDEX($S:$S,$I467),INDEX($T:$T,$I467)),1000)</f>
        <v>932.27121797537825</v>
      </c>
      <c r="L467" s="2" cm="1">
        <f t="array" aca="1" ref="L467" ca="1">IF($J467&gt;0,IF(INDEX($C:$C,$J467)=$F467,INDEX($S:$S,$J467),INDEX($T:$T,$J467)),1000)</f>
        <v>977.95275791926235</v>
      </c>
      <c r="M467">
        <f t="shared" ca="1" si="56"/>
        <v>214.130260302078</v>
      </c>
      <c r="N467">
        <f t="shared" ca="1" si="57"/>
        <v>278.53635935789998</v>
      </c>
      <c r="O467">
        <f t="shared" ca="1" si="58"/>
        <v>0.43463521123039256</v>
      </c>
      <c r="P467">
        <f t="shared" ca="1" si="59"/>
        <v>0.5653647887696075</v>
      </c>
      <c r="Q467">
        <f t="shared" si="54"/>
        <v>0</v>
      </c>
      <c r="R467">
        <f t="shared" si="55"/>
        <v>1</v>
      </c>
      <c r="S467" s="2">
        <f t="shared" ca="1" si="60"/>
        <v>918.36289121600566</v>
      </c>
      <c r="T467" s="2">
        <f t="shared" ca="1" si="61"/>
        <v>991.86108467863494</v>
      </c>
    </row>
    <row r="468" spans="1:83" x14ac:dyDescent="0.25">
      <c r="A468" t="s">
        <v>243</v>
      </c>
      <c r="B468">
        <v>4</v>
      </c>
      <c r="C468" t="str">
        <f t="shared" si="62"/>
        <v>https://www.retrogames.cz/play_052-NES.php?emulator=retrocc!4</v>
      </c>
      <c r="D468" t="s">
        <v>121</v>
      </c>
      <c r="F468" t="str">
        <f t="shared" si="63"/>
        <v>https://www.mah-jongg.ch/reversi/reversi.html!</v>
      </c>
      <c r="G468">
        <v>59</v>
      </c>
      <c r="H468">
        <v>5</v>
      </c>
      <c r="I468" cm="1">
        <f t="array" aca="1" ref="I468" ca="1">MAX(ROW($C$1:INDIRECT("$C"&amp;(ROW()-1)))*($C468=$C$1:INDIRECT("$C"&amp;(ROW()-1))),ROW($F$1:INDIRECT("$F"&amp;(ROW()-1)))*($C468=$F$1:INDIRECT("$F"&amp;(ROW()-1))))</f>
        <v>0</v>
      </c>
      <c r="J468" cm="1">
        <f t="array" aca="1" ref="J468" ca="1">MAX(ROW($C$1:INDIRECT("$C"&amp;(ROW()-1)))*($F468=$C$1:INDIRECT("$C"&amp;(ROW()-1))),ROW($F$1:INDIRECT("$F"&amp;(ROW()-1)))*($F468=$F$1:INDIRECT("$F"&amp;(ROW()-1))))</f>
        <v>373</v>
      </c>
      <c r="K468" s="2" cm="1">
        <f t="array" aca="1" ref="K468" ca="1">IF($I468&gt;0,IF(INDEX($C:$C,$I468)=$C468,INDEX($S:$S,$I468),INDEX($T:$T,$I468)),1000)</f>
        <v>1000</v>
      </c>
      <c r="L468" s="2" cm="1">
        <f t="array" aca="1" ref="L468" ca="1">IF($J468&gt;0,IF(INDEX($C:$C,$J468)=$F468,INDEX($S:$S,$J468),INDEX($T:$T,$J468)),1000)</f>
        <v>953.40275720382704</v>
      </c>
      <c r="M468">
        <f t="shared" ca="1" si="56"/>
        <v>316.22776601683825</v>
      </c>
      <c r="N468">
        <f t="shared" ca="1" si="57"/>
        <v>241.82817199671243</v>
      </c>
      <c r="O468">
        <f t="shared" ca="1" si="58"/>
        <v>0.56665962043604245</v>
      </c>
      <c r="P468">
        <f t="shared" ca="1" si="59"/>
        <v>0.4333403795639576</v>
      </c>
      <c r="Q468">
        <f t="shared" si="54"/>
        <v>1</v>
      </c>
      <c r="R468">
        <f t="shared" si="55"/>
        <v>0</v>
      </c>
      <c r="S468" s="2">
        <f t="shared" ca="1" si="60"/>
        <v>1013.8668921460467</v>
      </c>
      <c r="T468" s="2">
        <f t="shared" ca="1" si="61"/>
        <v>939.53586505778037</v>
      </c>
    </row>
    <row r="469" spans="1:83" x14ac:dyDescent="0.25">
      <c r="A469" t="s">
        <v>243</v>
      </c>
      <c r="B469">
        <v>4</v>
      </c>
      <c r="C469" t="str">
        <f t="shared" si="62"/>
        <v>https://www.retrogames.cz/play_052-NES.php?emulator=retrocc!4</v>
      </c>
      <c r="D469" t="s">
        <v>115</v>
      </c>
      <c r="F469" t="str">
        <f t="shared" si="63"/>
        <v>https://www.onlinespiele-sammlung.de/othello/othello-reversi-games/tapajos/!</v>
      </c>
      <c r="G469">
        <v>64</v>
      </c>
      <c r="H469">
        <v>0</v>
      </c>
      <c r="I469" cm="1">
        <f t="array" aca="1" ref="I469" ca="1">MAX(ROW($C$1:INDIRECT("$C"&amp;(ROW()-1)))*($C469=$C$1:INDIRECT("$C"&amp;(ROW()-1))),ROW($F$1:INDIRECT("$F"&amp;(ROW()-1)))*($C469=$F$1:INDIRECT("$F"&amp;(ROW()-1))))</f>
        <v>468</v>
      </c>
      <c r="J469" cm="1">
        <f t="array" aca="1" ref="J469" ca="1">MAX(ROW($C$1:INDIRECT("$C"&amp;(ROW()-1)))*($F469=$C$1:INDIRECT("$C"&amp;(ROW()-1))),ROW($F$1:INDIRECT("$F"&amp;(ROW()-1)))*($F469=$F$1:INDIRECT("$F"&amp;(ROW()-1))))</f>
        <v>436</v>
      </c>
      <c r="K469" s="2" cm="1">
        <f t="array" aca="1" ref="K469" ca="1">IF($I469&gt;0,IF(INDEX($C:$C,$I469)=$C469,INDEX($S:$S,$I469),INDEX($T:$T,$I469)),1000)</f>
        <v>1013.8668921460467</v>
      </c>
      <c r="L469" s="2" cm="1">
        <f t="array" aca="1" ref="L469" ca="1">IF($J469&gt;0,IF(INDEX($C:$C,$J469)=$F469,INDEX($S:$S,$J469),INDEX($T:$T,$J469)),1000)</f>
        <v>842.53108300443694</v>
      </c>
      <c r="M469">
        <f t="shared" ca="1" si="56"/>
        <v>342.50524804335964</v>
      </c>
      <c r="N469">
        <f t="shared" ca="1" si="57"/>
        <v>127.74023403802333</v>
      </c>
      <c r="O469">
        <f t="shared" ca="1" si="58"/>
        <v>0.72835414925705555</v>
      </c>
      <c r="P469">
        <f t="shared" ca="1" si="59"/>
        <v>0.27164585074294445</v>
      </c>
      <c r="Q469">
        <f t="shared" si="54"/>
        <v>1</v>
      </c>
      <c r="R469">
        <f t="shared" si="55"/>
        <v>0</v>
      </c>
      <c r="S469" s="2">
        <f t="shared" ca="1" si="60"/>
        <v>1022.5595593698209</v>
      </c>
      <c r="T469" s="2">
        <f t="shared" ca="1" si="61"/>
        <v>833.83841578066267</v>
      </c>
    </row>
    <row r="470" spans="1:83" x14ac:dyDescent="0.25">
      <c r="A470" t="s">
        <v>243</v>
      </c>
      <c r="B470">
        <v>4</v>
      </c>
      <c r="C470" t="str">
        <f t="shared" si="62"/>
        <v>https://www.retrogames.cz/play_052-NES.php?emulator=retrocc!4</v>
      </c>
      <c r="D470" t="s">
        <v>99</v>
      </c>
      <c r="E470" t="s">
        <v>100</v>
      </c>
      <c r="F470" t="str">
        <f t="shared" si="63"/>
        <v>https://playpager.com/othello-reversi/!3 stars</v>
      </c>
      <c r="G470">
        <v>52</v>
      </c>
      <c r="H470">
        <v>12</v>
      </c>
      <c r="I470" cm="1">
        <f t="array" aca="1" ref="I470" ca="1">MAX(ROW($C$1:INDIRECT("$C"&amp;(ROW()-1)))*($C470=$C$1:INDIRECT("$C"&amp;(ROW()-1))),ROW($F$1:INDIRECT("$F"&amp;(ROW()-1)))*($C470=$F$1:INDIRECT("$F"&amp;(ROW()-1))))</f>
        <v>469</v>
      </c>
      <c r="J470" cm="1">
        <f t="array" aca="1" ref="J470" ca="1">MAX(ROW($C$1:INDIRECT("$C"&amp;(ROW()-1)))*($F470=$C$1:INDIRECT("$C"&amp;(ROW()-1))),ROW($F$1:INDIRECT("$F"&amp;(ROW()-1)))*($F470=$F$1:INDIRECT("$F"&amp;(ROW()-1))))</f>
        <v>306</v>
      </c>
      <c r="K470" s="2" cm="1">
        <f t="array" aca="1" ref="K470" ca="1">IF($I470&gt;0,IF(INDEX($C:$C,$I470)=$C470,INDEX($S:$S,$I470),INDEX($T:$T,$I470)),1000)</f>
        <v>1022.5595593698209</v>
      </c>
      <c r="L470" s="2" cm="1">
        <f t="array" aca="1" ref="L470" ca="1">IF($J470&gt;0,IF(INDEX($C:$C,$J470)=$F470,INDEX($S:$S,$J470),INDEX($T:$T,$J470)),1000)</f>
        <v>934.32467694880256</v>
      </c>
      <c r="M470">
        <f t="shared" ca="1" si="56"/>
        <v>360.07991583998671</v>
      </c>
      <c r="N470">
        <f t="shared" ca="1" si="57"/>
        <v>216.67644043344325</v>
      </c>
      <c r="O470">
        <f t="shared" ca="1" si="58"/>
        <v>0.62431893801145943</v>
      </c>
      <c r="P470">
        <f t="shared" ca="1" si="59"/>
        <v>0.37568106198854062</v>
      </c>
      <c r="Q470">
        <f t="shared" si="54"/>
        <v>1</v>
      </c>
      <c r="R470">
        <f t="shared" si="55"/>
        <v>0</v>
      </c>
      <c r="S470" s="2">
        <f t="shared" ca="1" si="60"/>
        <v>1034.5813533534542</v>
      </c>
      <c r="T470" s="2">
        <f t="shared" ca="1" si="61"/>
        <v>922.30288296516926</v>
      </c>
    </row>
    <row r="471" spans="1:83" x14ac:dyDescent="0.25">
      <c r="A471" t="s">
        <v>243</v>
      </c>
      <c r="B471">
        <v>4</v>
      </c>
      <c r="C471" t="str">
        <f t="shared" si="62"/>
        <v>https://www.retrogames.cz/play_052-NES.php?emulator=retrocc!4</v>
      </c>
      <c r="D471" t="s">
        <v>17</v>
      </c>
      <c r="E471">
        <v>2</v>
      </c>
      <c r="F471" t="str">
        <f t="shared" si="63"/>
        <v>https://www.enil.no/othello!2</v>
      </c>
      <c r="G471">
        <v>49</v>
      </c>
      <c r="H471">
        <v>15</v>
      </c>
      <c r="I471" cm="1">
        <f t="array" aca="1" ref="I471" ca="1">MAX(ROW($C$1:INDIRECT("$C"&amp;(ROW()-1)))*($C471=$C$1:INDIRECT("$C"&amp;(ROW()-1))),ROW($F$1:INDIRECT("$F"&amp;(ROW()-1)))*($C471=$F$1:INDIRECT("$F"&amp;(ROW()-1))))</f>
        <v>470</v>
      </c>
      <c r="J471" cm="1">
        <f t="array" aca="1" ref="J471" ca="1">MAX(ROW($C$1:INDIRECT("$C"&amp;(ROW()-1)))*($F471=$C$1:INDIRECT("$C"&amp;(ROW()-1))),ROW($F$1:INDIRECT("$F"&amp;(ROW()-1)))*($F471=$F$1:INDIRECT("$F"&amp;(ROW()-1))))</f>
        <v>446</v>
      </c>
      <c r="K471" s="2" cm="1">
        <f t="array" aca="1" ref="K471" ca="1">IF($I471&gt;0,IF(INDEX($C:$C,$I471)=$C471,INDEX($S:$S,$I471),INDEX($T:$T,$I471)),1000)</f>
        <v>1034.5813533534542</v>
      </c>
      <c r="L471" s="2" cm="1">
        <f t="array" aca="1" ref="L471" ca="1">IF($J471&gt;0,IF(INDEX($C:$C,$J471)=$F471,INDEX($S:$S,$J471),INDEX($T:$T,$J471)),1000)</f>
        <v>1125.1819282837903</v>
      </c>
      <c r="M471">
        <f t="shared" ca="1" si="56"/>
        <v>385.88098939790495</v>
      </c>
      <c r="N471">
        <f t="shared" ca="1" si="57"/>
        <v>650.0620614146975</v>
      </c>
      <c r="O471">
        <f t="shared" ca="1" si="58"/>
        <v>0.37249247349573578</v>
      </c>
      <c r="P471">
        <f t="shared" ca="1" si="59"/>
        <v>0.62750752650426422</v>
      </c>
      <c r="Q471">
        <f t="shared" si="54"/>
        <v>1</v>
      </c>
      <c r="R471">
        <f t="shared" si="55"/>
        <v>0</v>
      </c>
      <c r="S471" s="2">
        <f t="shared" ca="1" si="60"/>
        <v>1054.6615942015908</v>
      </c>
      <c r="T471" s="2">
        <f t="shared" ca="1" si="61"/>
        <v>1105.1016874356537</v>
      </c>
      <c r="V471" t="s">
        <v>93</v>
      </c>
      <c r="W471" t="s">
        <v>30</v>
      </c>
      <c r="X471" t="s">
        <v>20</v>
      </c>
      <c r="Y471" t="s">
        <v>79</v>
      </c>
      <c r="Z471" t="s">
        <v>21</v>
      </c>
      <c r="AA471" t="s">
        <v>25</v>
      </c>
      <c r="AB471" t="s">
        <v>24</v>
      </c>
      <c r="AC471" t="s">
        <v>32</v>
      </c>
      <c r="AD471" t="s">
        <v>29</v>
      </c>
      <c r="AE471" t="s">
        <v>62</v>
      </c>
      <c r="AF471" t="s">
        <v>39</v>
      </c>
      <c r="AG471" t="s">
        <v>43</v>
      </c>
      <c r="AH471" t="s">
        <v>38</v>
      </c>
      <c r="AI471" t="s">
        <v>56</v>
      </c>
      <c r="AJ471" t="s">
        <v>77</v>
      </c>
      <c r="AK471" t="s">
        <v>22</v>
      </c>
      <c r="AL471" t="s">
        <v>42</v>
      </c>
      <c r="AM471" t="s">
        <v>48</v>
      </c>
      <c r="AN471" t="s">
        <v>54</v>
      </c>
      <c r="AO471" t="s">
        <v>78</v>
      </c>
      <c r="AP471" t="s">
        <v>59</v>
      </c>
      <c r="AQ471" t="s">
        <v>36</v>
      </c>
      <c r="AR471" t="s">
        <v>41</v>
      </c>
      <c r="AS471" t="s">
        <v>44</v>
      </c>
      <c r="AT471" t="s">
        <v>47</v>
      </c>
      <c r="AU471" t="s">
        <v>46</v>
      </c>
      <c r="AV471" t="s">
        <v>71</v>
      </c>
      <c r="AW471" t="s">
        <v>58</v>
      </c>
      <c r="AX471" t="s">
        <v>57</v>
      </c>
      <c r="AY471" t="s">
        <v>61</v>
      </c>
      <c r="AZ471" t="s">
        <v>60</v>
      </c>
      <c r="BA471" t="s">
        <v>55</v>
      </c>
      <c r="BB471" t="s">
        <v>76</v>
      </c>
      <c r="BC471" t="s">
        <v>72</v>
      </c>
      <c r="BD471" t="s">
        <v>63</v>
      </c>
      <c r="BE471" t="s">
        <v>75</v>
      </c>
      <c r="BF471" t="s">
        <v>73</v>
      </c>
      <c r="BG471" t="s">
        <v>68</v>
      </c>
      <c r="BH471" t="s">
        <v>49</v>
      </c>
      <c r="BI471" t="s">
        <v>23</v>
      </c>
      <c r="BJ471" t="s">
        <v>28</v>
      </c>
      <c r="BK471" t="s">
        <v>35</v>
      </c>
      <c r="BL471" t="s">
        <v>53</v>
      </c>
      <c r="BM471" t="s">
        <v>66</v>
      </c>
      <c r="BN471" t="s">
        <v>27</v>
      </c>
      <c r="BO471" t="s">
        <v>64</v>
      </c>
      <c r="BP471" t="s">
        <v>26</v>
      </c>
      <c r="BQ471" t="s">
        <v>52</v>
      </c>
      <c r="BR471" t="s">
        <v>74</v>
      </c>
      <c r="BS471" t="s">
        <v>70</v>
      </c>
      <c r="BT471" t="s">
        <v>69</v>
      </c>
      <c r="BU471" t="s">
        <v>50</v>
      </c>
      <c r="BV471" t="s">
        <v>65</v>
      </c>
      <c r="BW471" t="s">
        <v>67</v>
      </c>
      <c r="BX471" t="s">
        <v>45</v>
      </c>
      <c r="BY471" t="s">
        <v>40</v>
      </c>
      <c r="BZ471" t="s">
        <v>31</v>
      </c>
      <c r="CA471" t="s">
        <v>34</v>
      </c>
      <c r="CB471" t="s">
        <v>37</v>
      </c>
      <c r="CC471" t="s">
        <v>87</v>
      </c>
      <c r="CD471" t="s">
        <v>51</v>
      </c>
    </row>
    <row r="472" spans="1:83" x14ac:dyDescent="0.25">
      <c r="A472" t="s">
        <v>243</v>
      </c>
      <c r="B472">
        <v>4</v>
      </c>
      <c r="C472" t="str">
        <f t="shared" si="62"/>
        <v>https://www.retrogames.cz/play_052-NES.php?emulator=retrocc!4</v>
      </c>
      <c r="D472" t="s">
        <v>129</v>
      </c>
      <c r="E472" t="s">
        <v>95</v>
      </c>
      <c r="F472" t="str">
        <f t="shared" si="63"/>
        <v>http://www.midnightbeach.com/jon/ReversiScript/!Hard</v>
      </c>
      <c r="G472">
        <v>41</v>
      </c>
      <c r="H472">
        <v>23</v>
      </c>
      <c r="I472" cm="1">
        <f t="array" aca="1" ref="I472" ca="1">MAX(ROW($C$1:INDIRECT("$C"&amp;(ROW()-1)))*($C472=$C$1:INDIRECT("$C"&amp;(ROW()-1))),ROW($F$1:INDIRECT("$F"&amp;(ROW()-1)))*($C472=$F$1:INDIRECT("$F"&amp;(ROW()-1))))</f>
        <v>471</v>
      </c>
      <c r="J472" cm="1">
        <f t="array" aca="1" ref="J472" ca="1">MAX(ROW($C$1:INDIRECT("$C"&amp;(ROW()-1)))*($F472=$C$1:INDIRECT("$C"&amp;(ROW()-1))),ROW($F$1:INDIRECT("$F"&amp;(ROW()-1)))*($F472=$F$1:INDIRECT("$F"&amp;(ROW()-1))))</f>
        <v>447</v>
      </c>
      <c r="K472" s="2" cm="1">
        <f t="array" aca="1" ref="K472" ca="1">IF($I472&gt;0,IF(INDEX($C:$C,$I472)=$C472,INDEX($S:$S,$I472),INDEX($T:$T,$I472)),1000)</f>
        <v>1054.6615942015908</v>
      </c>
      <c r="L472" s="2" cm="1">
        <f t="array" aca="1" ref="L472" ca="1">IF($J472&gt;0,IF(INDEX($C:$C,$J472)=$F472,INDEX($S:$S,$J472),INDEX($T:$T,$J472)),1000)</f>
        <v>1075.6053578314416</v>
      </c>
      <c r="M472">
        <f t="shared" ca="1" si="56"/>
        <v>433.16562576467544</v>
      </c>
      <c r="N472">
        <f t="shared" ca="1" si="57"/>
        <v>488.66743066804378</v>
      </c>
      <c r="O472">
        <f t="shared" ca="1" si="58"/>
        <v>0.46989595647711557</v>
      </c>
      <c r="P472">
        <f t="shared" ca="1" si="59"/>
        <v>0.53010404352288443</v>
      </c>
      <c r="Q472">
        <f t="shared" si="54"/>
        <v>1</v>
      </c>
      <c r="R472">
        <f t="shared" si="55"/>
        <v>0</v>
      </c>
      <c r="S472" s="2">
        <f t="shared" ca="1" si="60"/>
        <v>1071.624923594323</v>
      </c>
      <c r="T472" s="2">
        <f t="shared" ca="1" si="61"/>
        <v>1058.6420284387093</v>
      </c>
    </row>
    <row r="473" spans="1:83" x14ac:dyDescent="0.25">
      <c r="A473" t="s">
        <v>243</v>
      </c>
      <c r="B473">
        <v>4</v>
      </c>
      <c r="C473" t="str">
        <f t="shared" si="62"/>
        <v>https://www.retrogames.cz/play_052-NES.php?emulator=retrocc!4</v>
      </c>
      <c r="D473" t="s">
        <v>197</v>
      </c>
      <c r="F473" t="str">
        <f t="shared" si="63"/>
        <v>http://www.quickhack.net/flipout/demo/!</v>
      </c>
      <c r="G473">
        <v>28</v>
      </c>
      <c r="H473">
        <v>36</v>
      </c>
      <c r="I473" cm="1">
        <f t="array" aca="1" ref="I473" ca="1">MAX(ROW($C$1:INDIRECT("$C"&amp;(ROW()-1)))*($C473=$C$1:INDIRECT("$C"&amp;(ROW()-1))),ROW($F$1:INDIRECT("$F"&amp;(ROW()-1)))*($C473=$F$1:INDIRECT("$F"&amp;(ROW()-1))))</f>
        <v>472</v>
      </c>
      <c r="J473" cm="1">
        <f t="array" aca="1" ref="J473" ca="1">MAX(ROW($C$1:INDIRECT("$C"&amp;(ROW()-1)))*($F473=$C$1:INDIRECT("$C"&amp;(ROW()-1))),ROW($F$1:INDIRECT("$F"&amp;(ROW()-1)))*($F473=$F$1:INDIRECT("$F"&amp;(ROW()-1))))</f>
        <v>423</v>
      </c>
      <c r="K473" s="2" cm="1">
        <f t="array" aca="1" ref="K473" ca="1">IF($I473&gt;0,IF(INDEX($C:$C,$I473)=$C473,INDEX($S:$S,$I473),INDEX($T:$T,$I473)),1000)</f>
        <v>1071.624923594323</v>
      </c>
      <c r="L473" s="2" cm="1">
        <f t="array" aca="1" ref="L473" ca="1">IF($J473&gt;0,IF(INDEX($C:$C,$J473)=$F473,INDEX($S:$S,$J473),INDEX($T:$T,$J473)),1000)</f>
        <v>1074.4739087430562</v>
      </c>
      <c r="M473">
        <f t="shared" ca="1" si="56"/>
        <v>477.59779052938165</v>
      </c>
      <c r="N473">
        <f t="shared" ca="1" si="57"/>
        <v>485.49501150129959</v>
      </c>
      <c r="O473">
        <f t="shared" ca="1" si="58"/>
        <v>0.49590007268496522</v>
      </c>
      <c r="P473">
        <f t="shared" ca="1" si="59"/>
        <v>0.50409992731503472</v>
      </c>
      <c r="Q473">
        <f t="shared" si="54"/>
        <v>0</v>
      </c>
      <c r="R473">
        <f t="shared" si="55"/>
        <v>1</v>
      </c>
      <c r="S473" s="2">
        <f t="shared" ca="1" si="60"/>
        <v>1055.7561212684041</v>
      </c>
      <c r="T473" s="2">
        <f t="shared" ca="1" si="61"/>
        <v>1090.3427110689752</v>
      </c>
    </row>
    <row r="474" spans="1:83" x14ac:dyDescent="0.25">
      <c r="A474" t="s">
        <v>243</v>
      </c>
      <c r="B474">
        <v>5</v>
      </c>
      <c r="C474" t="str">
        <f t="shared" si="62"/>
        <v>https://www.retrogames.cz/play_052-NES.php?emulator=retrocc!5</v>
      </c>
      <c r="D474" t="s">
        <v>17</v>
      </c>
      <c r="E474">
        <v>1</v>
      </c>
      <c r="F474" t="str">
        <f t="shared" si="63"/>
        <v>https://www.enil.no/othello!1</v>
      </c>
      <c r="G474">
        <v>51</v>
      </c>
      <c r="H474">
        <v>13</v>
      </c>
      <c r="I474" cm="1">
        <f t="array" aca="1" ref="I474" ca="1">MAX(ROW($C$1:INDIRECT("$C"&amp;(ROW()-1)))*($C474=$C$1:INDIRECT("$C"&amp;(ROW()-1))),ROW($F$1:INDIRECT("$F"&amp;(ROW()-1)))*($C474=$F$1:INDIRECT("$F"&amp;(ROW()-1))))</f>
        <v>0</v>
      </c>
      <c r="J474" cm="1">
        <f t="array" aca="1" ref="J474" ca="1">MAX(ROW($C$1:INDIRECT("$C"&amp;(ROW()-1)))*($F474=$C$1:INDIRECT("$C"&amp;(ROW()-1))),ROW($F$1:INDIRECT("$F"&amp;(ROW()-1)))*($F474=$F$1:INDIRECT("$F"&amp;(ROW()-1))))</f>
        <v>269</v>
      </c>
      <c r="K474" s="2" cm="1">
        <f t="array" aca="1" ref="K474" ca="1">IF($I474&gt;0,IF(INDEX($C:$C,$I474)=$C474,INDEX($S:$S,$I474),INDEX($T:$T,$I474)),1000)</f>
        <v>1000</v>
      </c>
      <c r="L474" s="2" cm="1">
        <f t="array" aca="1" ref="L474" ca="1">IF($J474&gt;0,IF(INDEX($C:$C,$J474)=$F474,INDEX($S:$S,$J474),INDEX($T:$T,$J474)),1000)</f>
        <v>1072.8619270658328</v>
      </c>
      <c r="M474">
        <f t="shared" ca="1" si="56"/>
        <v>316.22776601683825</v>
      </c>
      <c r="N474">
        <f t="shared" ca="1" si="57"/>
        <v>481.01078902356682</v>
      </c>
      <c r="O474">
        <f t="shared" ca="1" si="58"/>
        <v>0.39665387984254147</v>
      </c>
      <c r="P474">
        <f t="shared" ca="1" si="59"/>
        <v>0.60334612015745848</v>
      </c>
      <c r="Q474">
        <f t="shared" si="54"/>
        <v>1</v>
      </c>
      <c r="R474">
        <f t="shared" si="55"/>
        <v>0</v>
      </c>
      <c r="S474" s="2">
        <f t="shared" ca="1" si="60"/>
        <v>1019.3070758450386</v>
      </c>
      <c r="T474" s="2">
        <f t="shared" ca="1" si="61"/>
        <v>1053.554851220794</v>
      </c>
      <c r="V474" t="s">
        <v>93</v>
      </c>
      <c r="W474" t="s">
        <v>38</v>
      </c>
      <c r="X474" t="s">
        <v>43</v>
      </c>
      <c r="Y474" t="s">
        <v>29</v>
      </c>
      <c r="Z474" t="s">
        <v>56</v>
      </c>
      <c r="AA474" t="s">
        <v>62</v>
      </c>
      <c r="AB474" t="s">
        <v>54</v>
      </c>
      <c r="AC474" t="s">
        <v>72</v>
      </c>
      <c r="AD474" t="s">
        <v>22</v>
      </c>
      <c r="AE474" t="s">
        <v>32</v>
      </c>
      <c r="AF474" t="s">
        <v>79</v>
      </c>
      <c r="AG474" t="s">
        <v>61</v>
      </c>
      <c r="AH474" t="s">
        <v>57</v>
      </c>
      <c r="AI474" t="s">
        <v>58</v>
      </c>
      <c r="AJ474" t="s">
        <v>30</v>
      </c>
      <c r="AK474" t="s">
        <v>23</v>
      </c>
      <c r="AL474" t="s">
        <v>26</v>
      </c>
      <c r="AM474" t="s">
        <v>55</v>
      </c>
      <c r="AN474" t="s">
        <v>35</v>
      </c>
      <c r="AO474" t="s">
        <v>21</v>
      </c>
      <c r="AP474" t="s">
        <v>42</v>
      </c>
      <c r="AQ474" t="s">
        <v>20</v>
      </c>
      <c r="AR474" t="s">
        <v>49</v>
      </c>
      <c r="AS474" t="s">
        <v>34</v>
      </c>
      <c r="AT474" t="s">
        <v>74</v>
      </c>
      <c r="AU474" t="s">
        <v>27</v>
      </c>
      <c r="AV474" t="s">
        <v>28</v>
      </c>
      <c r="AW474" t="s">
        <v>48</v>
      </c>
      <c r="AX474" t="s">
        <v>78</v>
      </c>
      <c r="AY474" t="s">
        <v>75</v>
      </c>
      <c r="AZ474" t="s">
        <v>73</v>
      </c>
      <c r="BA474" t="s">
        <v>76</v>
      </c>
      <c r="BB474" t="s">
        <v>77</v>
      </c>
      <c r="BC474" t="s">
        <v>53</v>
      </c>
      <c r="BD474" t="s">
        <v>71</v>
      </c>
      <c r="BE474" t="s">
        <v>36</v>
      </c>
      <c r="BF474" t="s">
        <v>63</v>
      </c>
      <c r="BG474" t="s">
        <v>59</v>
      </c>
      <c r="BH474" t="s">
        <v>60</v>
      </c>
      <c r="BI474" t="s">
        <v>68</v>
      </c>
      <c r="BJ474" t="s">
        <v>65</v>
      </c>
      <c r="BK474" t="s">
        <v>50</v>
      </c>
      <c r="BL474" t="s">
        <v>67</v>
      </c>
      <c r="BM474" t="s">
        <v>64</v>
      </c>
      <c r="BN474" t="s">
        <v>51</v>
      </c>
      <c r="BO474" t="s">
        <v>25</v>
      </c>
      <c r="BP474" t="s">
        <v>37</v>
      </c>
      <c r="BQ474" t="s">
        <v>87</v>
      </c>
      <c r="BR474" t="s">
        <v>44</v>
      </c>
      <c r="BS474" t="s">
        <v>41</v>
      </c>
      <c r="BT474" t="s">
        <v>39</v>
      </c>
      <c r="BU474" t="s">
        <v>46</v>
      </c>
      <c r="BV474" t="s">
        <v>66</v>
      </c>
      <c r="BW474" t="s">
        <v>69</v>
      </c>
      <c r="BX474" t="s">
        <v>70</v>
      </c>
      <c r="BY474" t="s">
        <v>87</v>
      </c>
      <c r="BZ474" t="s">
        <v>24</v>
      </c>
      <c r="CA474" t="s">
        <v>31</v>
      </c>
      <c r="CB474" t="s">
        <v>52</v>
      </c>
      <c r="CC474" t="s">
        <v>47</v>
      </c>
      <c r="CD474" t="s">
        <v>40</v>
      </c>
      <c r="CE474" t="s">
        <v>45</v>
      </c>
    </row>
    <row r="475" spans="1:83" x14ac:dyDescent="0.25">
      <c r="A475" t="s">
        <v>243</v>
      </c>
      <c r="B475">
        <v>4</v>
      </c>
      <c r="C475" t="str">
        <f t="shared" si="62"/>
        <v>https://www.retrogames.cz/play_052-NES.php?emulator=retrocc!4</v>
      </c>
      <c r="D475" t="s">
        <v>190</v>
      </c>
      <c r="E475">
        <v>10</v>
      </c>
      <c r="F475" t="str">
        <f t="shared" si="63"/>
        <v>https://ogeon.github.io/reversi/!10</v>
      </c>
      <c r="G475">
        <v>30</v>
      </c>
      <c r="H475">
        <v>34</v>
      </c>
      <c r="I475" cm="1">
        <f t="array" aca="1" ref="I475" ca="1">MAX(ROW($C$1:INDIRECT("$C"&amp;(ROW()-1)))*($C475=$C$1:INDIRECT("$C"&amp;(ROW()-1))),ROW($F$1:INDIRECT("$F"&amp;(ROW()-1)))*($C475=$F$1:INDIRECT("$F"&amp;(ROW()-1))))</f>
        <v>473</v>
      </c>
      <c r="J475" cm="1">
        <f t="array" aca="1" ref="J475" ca="1">MAX(ROW($C$1:INDIRECT("$C"&amp;(ROW()-1)))*($F475=$C$1:INDIRECT("$C"&amp;(ROW()-1))),ROW($F$1:INDIRECT("$F"&amp;(ROW()-1)))*($F475=$F$1:INDIRECT("$F"&amp;(ROW()-1))))</f>
        <v>448</v>
      </c>
      <c r="K475" s="2" cm="1">
        <f t="array" aca="1" ref="K475" ca="1">IF($I475&gt;0,IF(INDEX($C:$C,$I475)=$C475,INDEX($S:$S,$I475),INDEX($T:$T,$I475)),1000)</f>
        <v>1055.7561212684041</v>
      </c>
      <c r="L475" s="2" cm="1">
        <f t="array" aca="1" ref="L475" ca="1">IF($J475&gt;0,IF(INDEX($C:$C,$J475)=$F475,INDEX($S:$S,$J475),INDEX($T:$T,$J475)),1000)</f>
        <v>1059.6635805723922</v>
      </c>
      <c r="M475">
        <f t="shared" ca="1" si="56"/>
        <v>435.90344686247687</v>
      </c>
      <c r="N475">
        <f t="shared" ca="1" si="57"/>
        <v>445.81938807855516</v>
      </c>
      <c r="O475">
        <f t="shared" ca="1" si="58"/>
        <v>0.49437695111029906</v>
      </c>
      <c r="P475">
        <f t="shared" ca="1" si="59"/>
        <v>0.505623048889701</v>
      </c>
      <c r="Q475">
        <f t="shared" si="54"/>
        <v>0</v>
      </c>
      <c r="R475">
        <f t="shared" si="55"/>
        <v>1</v>
      </c>
      <c r="S475" s="2">
        <f t="shared" ca="1" si="60"/>
        <v>1039.9360588328746</v>
      </c>
      <c r="T475" s="2">
        <f t="shared" ca="1" si="61"/>
        <v>1075.4836430079217</v>
      </c>
    </row>
    <row r="476" spans="1:83" x14ac:dyDescent="0.25">
      <c r="A476" t="s">
        <v>243</v>
      </c>
      <c r="B476">
        <v>5</v>
      </c>
      <c r="C476" t="str">
        <f t="shared" si="62"/>
        <v>https://www.retrogames.cz/play_052-NES.php?emulator=retrocc!5</v>
      </c>
      <c r="D476" t="s">
        <v>109</v>
      </c>
      <c r="E476" t="s">
        <v>95</v>
      </c>
      <c r="F476" t="str">
        <f t="shared" si="63"/>
        <v>https://hewgill.com/othello/!Hard</v>
      </c>
      <c r="G476">
        <v>46</v>
      </c>
      <c r="H476">
        <v>18</v>
      </c>
      <c r="I476" cm="1">
        <f t="array" aca="1" ref="I476" ca="1">MAX(ROW($C$1:INDIRECT("$C"&amp;(ROW()-1)))*($C476=$C$1:INDIRECT("$C"&amp;(ROW()-1))),ROW($F$1:INDIRECT("$F"&amp;(ROW()-1)))*($C476=$F$1:INDIRECT("$F"&amp;(ROW()-1))))</f>
        <v>474</v>
      </c>
      <c r="J476" cm="1">
        <f t="array" aca="1" ref="J476" ca="1">MAX(ROW($C$1:INDIRECT("$C"&amp;(ROW()-1)))*($F476=$C$1:INDIRECT("$C"&amp;(ROW()-1))),ROW($F$1:INDIRECT("$F"&amp;(ROW()-1)))*($F476=$F$1:INDIRECT("$F"&amp;(ROW()-1))))</f>
        <v>420</v>
      </c>
      <c r="K476" s="2" cm="1">
        <f t="array" aca="1" ref="K476" ca="1">IF($I476&gt;0,IF(INDEX($C:$C,$I476)=$C476,INDEX($S:$S,$I476),INDEX($T:$T,$I476)),1000)</f>
        <v>1019.3070758450386</v>
      </c>
      <c r="L476" s="2" cm="1">
        <f t="array" aca="1" ref="L476" ca="1">IF($J476&gt;0,IF(INDEX($C:$C,$J476)=$F476,INDEX($S:$S,$J476),INDEX($T:$T,$J476)),1000)</f>
        <v>1058.2835360190431</v>
      </c>
      <c r="M476">
        <f t="shared" ca="1" si="56"/>
        <v>353.40093127198259</v>
      </c>
      <c r="N476">
        <f t="shared" ca="1" si="57"/>
        <v>442.29175145698599</v>
      </c>
      <c r="O476">
        <f t="shared" ca="1" si="58"/>
        <v>0.44414249237523679</v>
      </c>
      <c r="P476">
        <f t="shared" ca="1" si="59"/>
        <v>0.55585750762476327</v>
      </c>
      <c r="Q476">
        <f t="shared" si="54"/>
        <v>1</v>
      </c>
      <c r="R476">
        <f t="shared" si="55"/>
        <v>0</v>
      </c>
      <c r="S476" s="2">
        <f t="shared" ca="1" si="60"/>
        <v>1037.094516089031</v>
      </c>
      <c r="T476" s="2">
        <f t="shared" ca="1" si="61"/>
        <v>1040.4960957750507</v>
      </c>
    </row>
    <row r="477" spans="1:83" x14ac:dyDescent="0.25">
      <c r="A477" t="s">
        <v>243</v>
      </c>
      <c r="B477">
        <v>4</v>
      </c>
      <c r="C477" t="str">
        <f t="shared" si="62"/>
        <v>https://www.retrogames.cz/play_052-NES.php?emulator=retrocc!4</v>
      </c>
      <c r="D477" t="s">
        <v>17</v>
      </c>
      <c r="E477">
        <v>8</v>
      </c>
      <c r="F477" t="str">
        <f t="shared" si="63"/>
        <v>https://www.enil.no/othello!8</v>
      </c>
      <c r="G477">
        <v>18</v>
      </c>
      <c r="H477">
        <v>46</v>
      </c>
      <c r="I477" cm="1">
        <f t="array" aca="1" ref="I477" ca="1">MAX(ROW($C$1:INDIRECT("$C"&amp;(ROW()-1)))*($C477=$C$1:INDIRECT("$C"&amp;(ROW()-1))),ROW($F$1:INDIRECT("$F"&amp;(ROW()-1)))*($C477=$F$1:INDIRECT("$F"&amp;(ROW()-1))))</f>
        <v>475</v>
      </c>
      <c r="J477" cm="1">
        <f t="array" aca="1" ref="J477" ca="1">MAX(ROW($C$1:INDIRECT("$C"&amp;(ROW()-1)))*($F477=$C$1:INDIRECT("$C"&amp;(ROW()-1))),ROW($F$1:INDIRECT("$F"&amp;(ROW()-1)))*($F477=$F$1:INDIRECT("$F"&amp;(ROW()-1))))</f>
        <v>443</v>
      </c>
      <c r="K477" s="2" cm="1">
        <f t="array" aca="1" ref="K477" ca="1">IF($I477&gt;0,IF(INDEX($C:$C,$I477)=$C477,INDEX($S:$S,$I477),INDEX($T:$T,$I477)),1000)</f>
        <v>1039.9360588328746</v>
      </c>
      <c r="L477" s="2" cm="1">
        <f t="array" aca="1" ref="L477" ca="1">IF($J477&gt;0,IF(INDEX($C:$C,$J477)=$F477,INDEX($S:$S,$J477),INDEX($T:$T,$J477)),1000)</f>
        <v>1343.3202323087378</v>
      </c>
      <c r="M477">
        <f t="shared" ca="1" si="56"/>
        <v>397.96066424264643</v>
      </c>
      <c r="N477">
        <f t="shared" ca="1" si="57"/>
        <v>2281.9208722379767</v>
      </c>
      <c r="O477">
        <f t="shared" ca="1" si="58"/>
        <v>0.14849934925305378</v>
      </c>
      <c r="P477">
        <f t="shared" ca="1" si="59"/>
        <v>0.85150065074694614</v>
      </c>
      <c r="Q477">
        <f t="shared" si="54"/>
        <v>0</v>
      </c>
      <c r="R477">
        <f t="shared" si="55"/>
        <v>1</v>
      </c>
      <c r="S477" s="2">
        <f t="shared" ca="1" si="60"/>
        <v>1035.1840796567769</v>
      </c>
      <c r="T477" s="2">
        <f t="shared" ca="1" si="61"/>
        <v>1348.0722114848354</v>
      </c>
      <c r="V477" t="s">
        <v>89</v>
      </c>
      <c r="W477" t="s">
        <v>22</v>
      </c>
      <c r="X477" t="s">
        <v>29</v>
      </c>
      <c r="Y477" t="s">
        <v>42</v>
      </c>
      <c r="Z477" t="s">
        <v>32</v>
      </c>
      <c r="AA477" t="s">
        <v>23</v>
      </c>
      <c r="AB477" t="s">
        <v>33</v>
      </c>
      <c r="AC477" t="s">
        <v>54</v>
      </c>
      <c r="AD477" t="s">
        <v>61</v>
      </c>
      <c r="AE477" t="s">
        <v>21</v>
      </c>
      <c r="AF477" t="s">
        <v>31</v>
      </c>
      <c r="AG477" t="s">
        <v>20</v>
      </c>
      <c r="AH477" t="s">
        <v>43</v>
      </c>
      <c r="AI477" t="s">
        <v>56</v>
      </c>
      <c r="AJ477" t="s">
        <v>24</v>
      </c>
      <c r="AK477" t="s">
        <v>44</v>
      </c>
      <c r="AL477" t="s">
        <v>46</v>
      </c>
      <c r="AM477" t="s">
        <v>30</v>
      </c>
      <c r="AN477" t="s">
        <v>28</v>
      </c>
      <c r="AO477" t="s">
        <v>25</v>
      </c>
      <c r="AP477" t="s">
        <v>77</v>
      </c>
      <c r="AQ477" t="s">
        <v>49</v>
      </c>
      <c r="AR477" t="s">
        <v>47</v>
      </c>
      <c r="AS477" t="s">
        <v>41</v>
      </c>
      <c r="AT477" t="s">
        <v>78</v>
      </c>
      <c r="AU477" t="s">
        <v>36</v>
      </c>
      <c r="AV477" t="s">
        <v>26</v>
      </c>
      <c r="AW477" t="s">
        <v>55</v>
      </c>
      <c r="AX477" t="s">
        <v>39</v>
      </c>
      <c r="AY477" t="s">
        <v>38</v>
      </c>
      <c r="AZ477" t="s">
        <v>62</v>
      </c>
      <c r="BA477" t="s">
        <v>34</v>
      </c>
      <c r="BB477" t="s">
        <v>35</v>
      </c>
      <c r="BC477" t="s">
        <v>27</v>
      </c>
      <c r="BD477" t="s">
        <v>58</v>
      </c>
      <c r="BE477" t="s">
        <v>72</v>
      </c>
      <c r="BF477" t="s">
        <v>57</v>
      </c>
      <c r="BG477" t="s">
        <v>48</v>
      </c>
      <c r="BH477" t="s">
        <v>75</v>
      </c>
      <c r="BI477" t="s">
        <v>53</v>
      </c>
      <c r="BJ477" t="s">
        <v>74</v>
      </c>
      <c r="BK477" t="s">
        <v>66</v>
      </c>
      <c r="BL477" t="s">
        <v>76</v>
      </c>
      <c r="BM477" t="s">
        <v>73</v>
      </c>
      <c r="BN477" t="s">
        <v>68</v>
      </c>
      <c r="BO477" t="s">
        <v>71</v>
      </c>
      <c r="BP477" t="s">
        <v>70</v>
      </c>
      <c r="BQ477" t="s">
        <v>69</v>
      </c>
      <c r="BR477" t="s">
        <v>63</v>
      </c>
      <c r="BS477" t="s">
        <v>65</v>
      </c>
      <c r="BT477" t="s">
        <v>37</v>
      </c>
      <c r="BU477" t="s">
        <v>45</v>
      </c>
      <c r="BV477" t="s">
        <v>50</v>
      </c>
      <c r="BW477" t="s">
        <v>59</v>
      </c>
      <c r="BX477" t="s">
        <v>67</v>
      </c>
      <c r="BY477" t="s">
        <v>52</v>
      </c>
      <c r="BZ477" t="s">
        <v>40</v>
      </c>
      <c r="CA477" t="s">
        <v>51</v>
      </c>
      <c r="CB477" t="s">
        <v>60</v>
      </c>
      <c r="CC477" t="s">
        <v>64</v>
      </c>
    </row>
    <row r="478" spans="1:83" x14ac:dyDescent="0.25">
      <c r="A478" t="s">
        <v>243</v>
      </c>
      <c r="B478">
        <v>5</v>
      </c>
      <c r="C478" t="str">
        <f t="shared" si="62"/>
        <v>https://www.retrogames.cz/play_052-NES.php?emulator=retrocc!5</v>
      </c>
      <c r="D478" t="s">
        <v>194</v>
      </c>
      <c r="F478" t="str">
        <f t="shared" si="63"/>
        <v>https://www.hanshq.net/files/othello/web/web_othello.html!</v>
      </c>
      <c r="G478">
        <v>21</v>
      </c>
      <c r="H478">
        <v>43</v>
      </c>
      <c r="I478" cm="1">
        <f t="array" aca="1" ref="I478" ca="1">MAX(ROW($C$1:INDIRECT("$C"&amp;(ROW()-1)))*($C478=$C$1:INDIRECT("$C"&amp;(ROW()-1))),ROW($F$1:INDIRECT("$F"&amp;(ROW()-1)))*($C478=$F$1:INDIRECT("$F"&amp;(ROW()-1))))</f>
        <v>476</v>
      </c>
      <c r="J478" cm="1">
        <f t="array" aca="1" ref="J478" ca="1">MAX(ROW($C$1:INDIRECT("$C"&amp;(ROW()-1)))*($F478=$C$1:INDIRECT("$C"&amp;(ROW()-1))),ROW($F$1:INDIRECT("$F"&amp;(ROW()-1)))*($F478=$F$1:INDIRECT("$F"&amp;(ROW()-1))))</f>
        <v>419</v>
      </c>
      <c r="K478" s="2" cm="1">
        <f t="array" aca="1" ref="K478" ca="1">IF($I478&gt;0,IF(INDEX($C:$C,$I478)=$C478,INDEX($S:$S,$I478),INDEX($T:$T,$I478)),1000)</f>
        <v>1037.094516089031</v>
      </c>
      <c r="L478" s="2" cm="1">
        <f t="array" aca="1" ref="L478" ca="1">IF($J478&gt;0,IF(INDEX($C:$C,$J478)=$F478,INDEX($S:$S,$J478),INDEX($T:$T,$J478)),1000)</f>
        <v>1260.4422811466166</v>
      </c>
      <c r="M478">
        <f t="shared" ca="1" si="56"/>
        <v>391.50407808111999</v>
      </c>
      <c r="N478">
        <f t="shared" ca="1" si="57"/>
        <v>1416.1384117236678</v>
      </c>
      <c r="O478">
        <f t="shared" ca="1" si="58"/>
        <v>0.2165826928107889</v>
      </c>
      <c r="P478">
        <f t="shared" ca="1" si="59"/>
        <v>0.7834173071892111</v>
      </c>
      <c r="Q478">
        <f t="shared" si="54"/>
        <v>0</v>
      </c>
      <c r="R478">
        <f t="shared" si="55"/>
        <v>1</v>
      </c>
      <c r="S478" s="2">
        <f t="shared" ca="1" si="60"/>
        <v>1030.1638699190858</v>
      </c>
      <c r="T478" s="2">
        <f t="shared" ca="1" si="61"/>
        <v>1267.3729273165618</v>
      </c>
    </row>
    <row r="479" spans="1:83" x14ac:dyDescent="0.25">
      <c r="A479" t="s">
        <v>17</v>
      </c>
      <c r="B479">
        <v>2</v>
      </c>
      <c r="C479" t="str">
        <f t="shared" si="62"/>
        <v>https://www.enil.no/othello!2</v>
      </c>
      <c r="D479" t="s">
        <v>243</v>
      </c>
      <c r="E479">
        <v>4</v>
      </c>
      <c r="F479" t="str">
        <f t="shared" si="63"/>
        <v>https://www.retrogames.cz/play_052-NES.php?emulator=retrocc!4</v>
      </c>
      <c r="G479">
        <v>37</v>
      </c>
      <c r="H479">
        <v>27</v>
      </c>
      <c r="I479" cm="1">
        <f t="array" aca="1" ref="I479" ca="1">MAX(ROW($C$1:INDIRECT("$C"&amp;(ROW()-1)))*($C479=$C$1:INDIRECT("$C"&amp;(ROW()-1))),ROW($F$1:INDIRECT("$F"&amp;(ROW()-1)))*($C479=$F$1:INDIRECT("$F"&amp;(ROW()-1))))</f>
        <v>471</v>
      </c>
      <c r="J479" cm="1">
        <f t="array" aca="1" ref="J479" ca="1">MAX(ROW($C$1:INDIRECT("$C"&amp;(ROW()-1)))*($F479=$C$1:INDIRECT("$C"&amp;(ROW()-1))),ROW($F$1:INDIRECT("$F"&amp;(ROW()-1)))*($F479=$F$1:INDIRECT("$F"&amp;(ROW()-1))))</f>
        <v>477</v>
      </c>
      <c r="K479" s="2" cm="1">
        <f t="array" aca="1" ref="K479" ca="1">IF($I479&gt;0,IF(INDEX($C:$C,$I479)=$C479,INDEX($S:$S,$I479),INDEX($T:$T,$I479)),1000)</f>
        <v>1105.1016874356537</v>
      </c>
      <c r="L479" s="2" cm="1">
        <f t="array" aca="1" ref="L479" ca="1">IF($J479&gt;0,IF(INDEX($C:$C,$J479)=$F479,INDEX($S:$S,$J479),INDEX($T:$T,$J479)),1000)</f>
        <v>1035.1840796567769</v>
      </c>
      <c r="M479">
        <f t="shared" ca="1" si="56"/>
        <v>579.10087160291391</v>
      </c>
      <c r="N479">
        <f t="shared" ca="1" si="57"/>
        <v>387.22215637421152</v>
      </c>
      <c r="O479">
        <f t="shared" ca="1" si="58"/>
        <v>0.59928290523634531</v>
      </c>
      <c r="P479">
        <f t="shared" ca="1" si="59"/>
        <v>0.40071709476365469</v>
      </c>
      <c r="Q479">
        <f t="shared" si="54"/>
        <v>1</v>
      </c>
      <c r="R479">
        <f t="shared" si="55"/>
        <v>0</v>
      </c>
      <c r="S479" s="2">
        <f t="shared" ca="1" si="60"/>
        <v>1117.9246344680907</v>
      </c>
      <c r="T479" s="2">
        <f t="shared" ca="1" si="61"/>
        <v>1022.36113262434</v>
      </c>
      <c r="V479" t="s">
        <v>89</v>
      </c>
      <c r="W479" t="s">
        <v>42</v>
      </c>
      <c r="X479" t="s">
        <v>38</v>
      </c>
      <c r="Y479" t="s">
        <v>33</v>
      </c>
      <c r="Z479" t="s">
        <v>43</v>
      </c>
      <c r="AA479" t="s">
        <v>22</v>
      </c>
      <c r="AB479" t="s">
        <v>21</v>
      </c>
      <c r="AC479" t="s">
        <v>48</v>
      </c>
      <c r="AD479" t="s">
        <v>36</v>
      </c>
      <c r="AE479" t="s">
        <v>30</v>
      </c>
      <c r="AF479" t="s">
        <v>77</v>
      </c>
      <c r="AG479" t="s">
        <v>78</v>
      </c>
      <c r="AH479" t="s">
        <v>76</v>
      </c>
      <c r="AI479" t="s">
        <v>25</v>
      </c>
      <c r="AJ479" t="s">
        <v>72</v>
      </c>
      <c r="AK479" t="s">
        <v>71</v>
      </c>
      <c r="AL479" t="s">
        <v>74</v>
      </c>
      <c r="AM479" t="s">
        <v>32</v>
      </c>
      <c r="AN479" t="s">
        <v>29</v>
      </c>
      <c r="AO479" t="s">
        <v>75</v>
      </c>
      <c r="AP479" t="s">
        <v>73</v>
      </c>
      <c r="AQ479" t="s">
        <v>31</v>
      </c>
      <c r="AR479" t="s">
        <v>39</v>
      </c>
      <c r="AS479" t="s">
        <v>55</v>
      </c>
      <c r="AT479" t="s">
        <v>26</v>
      </c>
      <c r="AU479" t="s">
        <v>34</v>
      </c>
      <c r="AV479" t="s">
        <v>23</v>
      </c>
      <c r="AW479" t="s">
        <v>27</v>
      </c>
      <c r="AX479" t="s">
        <v>28</v>
      </c>
      <c r="AY479" t="s">
        <v>35</v>
      </c>
      <c r="AZ479" t="s">
        <v>70</v>
      </c>
      <c r="BA479" t="s">
        <v>46</v>
      </c>
      <c r="BB479" t="s">
        <v>24</v>
      </c>
      <c r="BC479" t="s">
        <v>20</v>
      </c>
      <c r="BD479" t="s">
        <v>54</v>
      </c>
      <c r="BE479" t="s">
        <v>47</v>
      </c>
      <c r="BF479" t="s">
        <v>49</v>
      </c>
      <c r="BG479" t="s">
        <v>41</v>
      </c>
      <c r="BH479" t="s">
        <v>44</v>
      </c>
      <c r="BI479" t="s">
        <v>62</v>
      </c>
      <c r="BJ479" t="s">
        <v>56</v>
      </c>
      <c r="BK479" t="s">
        <v>64</v>
      </c>
      <c r="BL479" t="s">
        <v>59</v>
      </c>
      <c r="BM479" t="s">
        <v>58</v>
      </c>
      <c r="BN479" t="s">
        <v>60</v>
      </c>
      <c r="BO479" t="s">
        <v>68</v>
      </c>
      <c r="BP479" t="s">
        <v>65</v>
      </c>
      <c r="BQ479" t="s">
        <v>67</v>
      </c>
      <c r="BR479" t="s">
        <v>50</v>
      </c>
      <c r="BS479" t="s">
        <v>61</v>
      </c>
      <c r="BT479" t="s">
        <v>57</v>
      </c>
      <c r="BU479" t="s">
        <v>63</v>
      </c>
      <c r="BV479" t="s">
        <v>51</v>
      </c>
      <c r="BW479" t="s">
        <v>66</v>
      </c>
      <c r="BX479" t="s">
        <v>69</v>
      </c>
      <c r="BY479" t="s">
        <v>53</v>
      </c>
      <c r="BZ479" t="s">
        <v>37</v>
      </c>
      <c r="CA479" t="s">
        <v>40</v>
      </c>
      <c r="CB479" t="s">
        <v>45</v>
      </c>
      <c r="CC479" t="s">
        <v>52</v>
      </c>
    </row>
    <row r="480" spans="1:83" x14ac:dyDescent="0.25">
      <c r="A480" t="s">
        <v>129</v>
      </c>
      <c r="B480" t="s">
        <v>95</v>
      </c>
      <c r="C480" t="str">
        <f t="shared" si="62"/>
        <v>http://www.midnightbeach.com/jon/ReversiScript/!Hard</v>
      </c>
      <c r="D480" t="s">
        <v>243</v>
      </c>
      <c r="E480">
        <v>5</v>
      </c>
      <c r="F480" t="str">
        <f t="shared" si="63"/>
        <v>https://www.retrogames.cz/play_052-NES.php?emulator=retrocc!5</v>
      </c>
      <c r="G480">
        <v>14</v>
      </c>
      <c r="H480">
        <v>50</v>
      </c>
      <c r="I480" cm="1">
        <f t="array" aca="1" ref="I480" ca="1">MAX(ROW($C$1:INDIRECT("$C"&amp;(ROW()-1)))*($C480=$C$1:INDIRECT("$C"&amp;(ROW()-1))),ROW($F$1:INDIRECT("$F"&amp;(ROW()-1)))*($C480=$F$1:INDIRECT("$F"&amp;(ROW()-1))))</f>
        <v>472</v>
      </c>
      <c r="J480" cm="1">
        <f t="array" aca="1" ref="J480" ca="1">MAX(ROW($C$1:INDIRECT("$C"&amp;(ROW()-1)))*($F480=$C$1:INDIRECT("$C"&amp;(ROW()-1))),ROW($F$1:INDIRECT("$F"&amp;(ROW()-1)))*($F480=$F$1:INDIRECT("$F"&amp;(ROW()-1))))</f>
        <v>478</v>
      </c>
      <c r="K480" s="2" cm="1">
        <f t="array" aca="1" ref="K480" ca="1">IF($I480&gt;0,IF(INDEX($C:$C,$I480)=$C480,INDEX($S:$S,$I480),INDEX($T:$T,$I480)),1000)</f>
        <v>1058.6420284387093</v>
      </c>
      <c r="L480" s="2" cm="1">
        <f t="array" aca="1" ref="L480" ca="1">IF($J480&gt;0,IF(INDEX($C:$C,$J480)=$F480,INDEX($S:$S,$J480),INDEX($T:$T,$J480)),1000)</f>
        <v>1030.1638699190858</v>
      </c>
      <c r="M480">
        <f t="shared" ca="1" si="56"/>
        <v>443.20542848725222</v>
      </c>
      <c r="N480">
        <f t="shared" ca="1" si="57"/>
        <v>376.19210314639179</v>
      </c>
      <c r="O480">
        <f t="shared" ca="1" si="58"/>
        <v>0.54089182768665112</v>
      </c>
      <c r="P480">
        <f t="shared" ca="1" si="59"/>
        <v>0.45910817231334888</v>
      </c>
      <c r="Q480">
        <f t="shared" si="54"/>
        <v>0</v>
      </c>
      <c r="R480">
        <f t="shared" si="55"/>
        <v>1</v>
      </c>
      <c r="S480" s="2">
        <f t="shared" ca="1" si="60"/>
        <v>1041.3334899527365</v>
      </c>
      <c r="T480" s="2">
        <f t="shared" ca="1" si="61"/>
        <v>1047.4724084050586</v>
      </c>
    </row>
    <row r="481" spans="1:86" x14ac:dyDescent="0.25">
      <c r="A481" t="s">
        <v>17</v>
      </c>
      <c r="B481">
        <v>1</v>
      </c>
      <c r="C481" t="str">
        <f t="shared" si="62"/>
        <v>https://www.enil.no/othello!1</v>
      </c>
      <c r="D481" t="s">
        <v>243</v>
      </c>
      <c r="E481">
        <v>4</v>
      </c>
      <c r="F481" t="str">
        <f t="shared" si="63"/>
        <v>https://www.retrogames.cz/play_052-NES.php?emulator=retrocc!4</v>
      </c>
      <c r="G481">
        <v>43</v>
      </c>
      <c r="H481">
        <v>21</v>
      </c>
      <c r="I481" cm="1">
        <f t="array" aca="1" ref="I481" ca="1">MAX(ROW($C$1:INDIRECT("$C"&amp;(ROW()-1)))*($C481=$C$1:INDIRECT("$C"&amp;(ROW()-1))),ROW($F$1:INDIRECT("$F"&amp;(ROW()-1)))*($C481=$F$1:INDIRECT("$F"&amp;(ROW()-1))))</f>
        <v>474</v>
      </c>
      <c r="J481" cm="1">
        <f t="array" aca="1" ref="J481" ca="1">MAX(ROW($C$1:INDIRECT("$C"&amp;(ROW()-1)))*($F481=$C$1:INDIRECT("$C"&amp;(ROW()-1))),ROW($F$1:INDIRECT("$F"&amp;(ROW()-1)))*($F481=$F$1:INDIRECT("$F"&amp;(ROW()-1))))</f>
        <v>479</v>
      </c>
      <c r="K481" s="2" cm="1">
        <f t="array" aca="1" ref="K481" ca="1">IF($I481&gt;0,IF(INDEX($C:$C,$I481)=$C481,INDEX($S:$S,$I481),INDEX($T:$T,$I481)),1000)</f>
        <v>1053.554851220794</v>
      </c>
      <c r="L481" s="2" cm="1">
        <f t="array" aca="1" ref="L481" ca="1">IF($J481&gt;0,IF(INDEX($C:$C,$J481)=$F481,INDEX($S:$S,$J481),INDEX($T:$T,$J481)),1000)</f>
        <v>1022.36113262434</v>
      </c>
      <c r="M481">
        <f t="shared" ca="1" si="56"/>
        <v>430.41473234221274</v>
      </c>
      <c r="N481">
        <f t="shared" ca="1" si="57"/>
        <v>359.6688543469927</v>
      </c>
      <c r="O481">
        <f t="shared" ca="1" si="58"/>
        <v>0.54477113509703201</v>
      </c>
      <c r="P481">
        <f t="shared" ca="1" si="59"/>
        <v>0.45522886490296793</v>
      </c>
      <c r="Q481">
        <f t="shared" si="54"/>
        <v>1</v>
      </c>
      <c r="R481">
        <f t="shared" si="55"/>
        <v>0</v>
      </c>
      <c r="S481" s="2">
        <f t="shared" ca="1" si="60"/>
        <v>1068.1221748976891</v>
      </c>
      <c r="T481" s="2">
        <f t="shared" ca="1" si="61"/>
        <v>1007.7938089474451</v>
      </c>
      <c r="V481" t="s">
        <v>110</v>
      </c>
      <c r="W481" t="s">
        <v>22</v>
      </c>
      <c r="X481" t="s">
        <v>33</v>
      </c>
      <c r="Y481" t="s">
        <v>42</v>
      </c>
      <c r="Z481" t="s">
        <v>20</v>
      </c>
      <c r="AA481" t="s">
        <v>24</v>
      </c>
      <c r="AB481" t="s">
        <v>79</v>
      </c>
      <c r="AC481" t="s">
        <v>23</v>
      </c>
      <c r="AD481" t="s">
        <v>26</v>
      </c>
      <c r="AE481" t="s">
        <v>34</v>
      </c>
      <c r="AF481" t="s">
        <v>27</v>
      </c>
      <c r="AG481" t="s">
        <v>29</v>
      </c>
      <c r="AH481" t="s">
        <v>46</v>
      </c>
      <c r="AI481" t="s">
        <v>31</v>
      </c>
      <c r="AJ481" t="s">
        <v>37</v>
      </c>
      <c r="AK481" t="s">
        <v>47</v>
      </c>
      <c r="AL481" t="s">
        <v>44</v>
      </c>
      <c r="AM481" t="s">
        <v>25</v>
      </c>
      <c r="AN481" t="s">
        <v>52</v>
      </c>
      <c r="AO481" t="s">
        <v>30</v>
      </c>
      <c r="AP481" t="s">
        <v>43</v>
      </c>
      <c r="AQ481" t="s">
        <v>41</v>
      </c>
      <c r="AR481" t="s">
        <v>39</v>
      </c>
      <c r="AS481" t="s">
        <v>56</v>
      </c>
      <c r="AT481" t="s">
        <v>76</v>
      </c>
      <c r="AU481" t="s">
        <v>28</v>
      </c>
      <c r="AV481" t="s">
        <v>35</v>
      </c>
      <c r="AW481" t="s">
        <v>75</v>
      </c>
      <c r="AX481" t="s">
        <v>32</v>
      </c>
      <c r="AY481" t="s">
        <v>48</v>
      </c>
      <c r="AZ481" t="s">
        <v>36</v>
      </c>
      <c r="BA481" t="s">
        <v>49</v>
      </c>
      <c r="BB481" t="s">
        <v>78</v>
      </c>
      <c r="BC481" t="s">
        <v>40</v>
      </c>
      <c r="BD481" t="s">
        <v>53</v>
      </c>
      <c r="BE481" t="s">
        <v>50</v>
      </c>
      <c r="BF481" t="s">
        <v>51</v>
      </c>
      <c r="BG481" t="s">
        <v>54</v>
      </c>
      <c r="BH481" t="s">
        <v>55</v>
      </c>
      <c r="BI481" t="s">
        <v>60</v>
      </c>
      <c r="BJ481" t="s">
        <v>61</v>
      </c>
      <c r="BK481" t="s">
        <v>57</v>
      </c>
      <c r="BL481" t="s">
        <v>77</v>
      </c>
      <c r="BM481" t="s">
        <v>38</v>
      </c>
      <c r="BN481" t="s">
        <v>58</v>
      </c>
      <c r="BO481" t="s">
        <v>62</v>
      </c>
      <c r="BP481" t="s">
        <v>45</v>
      </c>
      <c r="BQ481" t="s">
        <v>73</v>
      </c>
      <c r="BR481" t="s">
        <v>59</v>
      </c>
      <c r="BS481" t="s">
        <v>63</v>
      </c>
      <c r="BT481" t="s">
        <v>69</v>
      </c>
      <c r="BU481" t="s">
        <v>66</v>
      </c>
      <c r="BV481" t="s">
        <v>70</v>
      </c>
      <c r="BW481" t="s">
        <v>64</v>
      </c>
      <c r="BX481" t="s">
        <v>65</v>
      </c>
      <c r="BY481" t="s">
        <v>71</v>
      </c>
      <c r="BZ481" t="s">
        <v>72</v>
      </c>
      <c r="CA481" t="s">
        <v>74</v>
      </c>
      <c r="CB481" t="s">
        <v>68</v>
      </c>
      <c r="CC481" t="s">
        <v>67</v>
      </c>
    </row>
    <row r="482" spans="1:86" x14ac:dyDescent="0.25">
      <c r="A482" t="s">
        <v>190</v>
      </c>
      <c r="B482">
        <v>10</v>
      </c>
      <c r="C482" t="str">
        <f t="shared" si="62"/>
        <v>https://ogeon.github.io/reversi/!10</v>
      </c>
      <c r="D482" t="s">
        <v>243</v>
      </c>
      <c r="E482">
        <v>5</v>
      </c>
      <c r="F482" t="str">
        <f t="shared" si="63"/>
        <v>https://www.retrogames.cz/play_052-NES.php?emulator=retrocc!5</v>
      </c>
      <c r="G482">
        <v>51</v>
      </c>
      <c r="H482">
        <v>13</v>
      </c>
      <c r="I482" cm="1">
        <f t="array" aca="1" ref="I482" ca="1">MAX(ROW($C$1:INDIRECT("$C"&amp;(ROW()-1)))*($C482=$C$1:INDIRECT("$C"&amp;(ROW()-1))),ROW($F$1:INDIRECT("$F"&amp;(ROW()-1)))*($C482=$F$1:INDIRECT("$F"&amp;(ROW()-1))))</f>
        <v>475</v>
      </c>
      <c r="J482" cm="1">
        <f t="array" aca="1" ref="J482" ca="1">MAX(ROW($C$1:INDIRECT("$C"&amp;(ROW()-1)))*($F482=$C$1:INDIRECT("$C"&amp;(ROW()-1))),ROW($F$1:INDIRECT("$F"&amp;(ROW()-1)))*($F482=$F$1:INDIRECT("$F"&amp;(ROW()-1))))</f>
        <v>480</v>
      </c>
      <c r="K482" s="2" cm="1">
        <f t="array" aca="1" ref="K482" ca="1">IF($I482&gt;0,IF(INDEX($C:$C,$I482)=$C482,INDEX($S:$S,$I482),INDEX($T:$T,$I482)),1000)</f>
        <v>1075.4836430079217</v>
      </c>
      <c r="L482" s="2" cm="1">
        <f t="array" aca="1" ref="L482" ca="1">IF($J482&gt;0,IF(INDEX($C:$C,$J482)=$F482,INDEX($S:$S,$J482),INDEX($T:$T,$J482)),1000)</f>
        <v>1047.4724084050586</v>
      </c>
      <c r="M482">
        <f t="shared" ca="1" si="56"/>
        <v>488.32516729108659</v>
      </c>
      <c r="N482">
        <f t="shared" ca="1" si="57"/>
        <v>415.60524617895646</v>
      </c>
      <c r="O482">
        <f t="shared" ca="1" si="58"/>
        <v>0.54022429162050767</v>
      </c>
      <c r="P482">
        <f t="shared" ca="1" si="59"/>
        <v>0.45977570837949233</v>
      </c>
      <c r="Q482">
        <f t="shared" si="54"/>
        <v>1</v>
      </c>
      <c r="R482">
        <f t="shared" si="55"/>
        <v>0</v>
      </c>
      <c r="S482" s="2">
        <f t="shared" ca="1" si="60"/>
        <v>1090.1964656760654</v>
      </c>
      <c r="T482" s="2">
        <f t="shared" ca="1" si="61"/>
        <v>1032.7595857369149</v>
      </c>
    </row>
    <row r="483" spans="1:86" x14ac:dyDescent="0.25">
      <c r="A483" t="s">
        <v>17</v>
      </c>
      <c r="B483">
        <v>3</v>
      </c>
      <c r="C483" t="str">
        <f t="shared" si="62"/>
        <v>https://www.enil.no/othello!3</v>
      </c>
      <c r="D483" t="s">
        <v>243</v>
      </c>
      <c r="E483">
        <v>4</v>
      </c>
      <c r="F483" t="str">
        <f t="shared" si="63"/>
        <v>https://www.retrogames.cz/play_052-NES.php?emulator=retrocc!4</v>
      </c>
      <c r="G483">
        <v>20</v>
      </c>
      <c r="H483">
        <v>44</v>
      </c>
      <c r="I483" cm="1">
        <f t="array" aca="1" ref="I483" ca="1">MAX(ROW($C$1:INDIRECT("$C"&amp;(ROW()-1)))*($C483=$C$1:INDIRECT("$C"&amp;(ROW()-1))),ROW($F$1:INDIRECT("$F"&amp;(ROW()-1)))*($C483=$F$1:INDIRECT("$F"&amp;(ROW()-1))))</f>
        <v>445</v>
      </c>
      <c r="J483" cm="1">
        <f t="array" aca="1" ref="J483" ca="1">MAX(ROW($C$1:INDIRECT("$C"&amp;(ROW()-1)))*($F483=$C$1:INDIRECT("$C"&amp;(ROW()-1))),ROW($F$1:INDIRECT("$F"&amp;(ROW()-1)))*($F483=$F$1:INDIRECT("$F"&amp;(ROW()-1))))</f>
        <v>481</v>
      </c>
      <c r="K483" s="2" cm="1">
        <f t="array" aca="1" ref="K483" ca="1">IF($I483&gt;0,IF(INDEX($C:$C,$I483)=$C483,INDEX($S:$S,$I483),INDEX($T:$T,$I483)),1000)</f>
        <v>1176.532552859225</v>
      </c>
      <c r="L483" s="2" cm="1">
        <f t="array" aca="1" ref="L483" ca="1">IF($J483&gt;0,IF(INDEX($C:$C,$J483)=$F483,INDEX($S:$S,$J483),INDEX($T:$T,$J483)),1000)</f>
        <v>1007.7938089474451</v>
      </c>
      <c r="M483">
        <f t="shared" ca="1" si="56"/>
        <v>873.6377308117136</v>
      </c>
      <c r="N483">
        <f t="shared" ca="1" si="57"/>
        <v>330.73832481048856</v>
      </c>
      <c r="O483">
        <f t="shared" ca="1" si="58"/>
        <v>0.72538616716385718</v>
      </c>
      <c r="P483">
        <f t="shared" ca="1" si="59"/>
        <v>0.27461383283614293</v>
      </c>
      <c r="Q483">
        <f t="shared" si="54"/>
        <v>0</v>
      </c>
      <c r="R483">
        <f t="shared" si="55"/>
        <v>1</v>
      </c>
      <c r="S483" s="2">
        <f t="shared" ca="1" si="60"/>
        <v>1153.3201955099817</v>
      </c>
      <c r="T483" s="2">
        <f t="shared" ca="1" si="61"/>
        <v>1031.0061662966884</v>
      </c>
      <c r="V483" t="s">
        <v>19</v>
      </c>
      <c r="W483" t="s">
        <v>42</v>
      </c>
      <c r="X483" t="s">
        <v>38</v>
      </c>
      <c r="Y483" t="s">
        <v>33</v>
      </c>
      <c r="Z483" t="s">
        <v>43</v>
      </c>
      <c r="AA483" t="s">
        <v>22</v>
      </c>
      <c r="AB483" t="s">
        <v>20</v>
      </c>
      <c r="AC483" t="s">
        <v>32</v>
      </c>
      <c r="AD483" t="s">
        <v>21</v>
      </c>
      <c r="AE483" t="s">
        <v>76</v>
      </c>
      <c r="AF483" t="s">
        <v>62</v>
      </c>
      <c r="AG483" t="s">
        <v>54</v>
      </c>
      <c r="AH483" t="s">
        <v>56</v>
      </c>
      <c r="AI483" t="s">
        <v>59</v>
      </c>
      <c r="AJ483" t="s">
        <v>61</v>
      </c>
      <c r="AK483" t="s">
        <v>57</v>
      </c>
      <c r="AL483" t="s">
        <v>58</v>
      </c>
      <c r="AM483" t="s">
        <v>29</v>
      </c>
      <c r="AN483" t="s">
        <v>63</v>
      </c>
      <c r="AO483" t="s">
        <v>30</v>
      </c>
      <c r="AP483" t="s">
        <v>26</v>
      </c>
      <c r="AQ483" t="s">
        <v>23</v>
      </c>
      <c r="AR483" t="s">
        <v>55</v>
      </c>
      <c r="AS483" t="s">
        <v>49</v>
      </c>
      <c r="AT483" t="s">
        <v>35</v>
      </c>
      <c r="AU483" t="s">
        <v>78</v>
      </c>
      <c r="AV483" t="s">
        <v>28</v>
      </c>
      <c r="AW483" t="s">
        <v>24</v>
      </c>
      <c r="AX483" t="s">
        <v>48</v>
      </c>
      <c r="AY483" t="s">
        <v>31</v>
      </c>
      <c r="AZ483" t="s">
        <v>72</v>
      </c>
      <c r="BA483" t="s">
        <v>71</v>
      </c>
      <c r="BB483" t="s">
        <v>75</v>
      </c>
      <c r="BC483" t="s">
        <v>74</v>
      </c>
      <c r="BD483" t="s">
        <v>73</v>
      </c>
      <c r="BE483" t="s">
        <v>68</v>
      </c>
      <c r="BF483" t="s">
        <v>46</v>
      </c>
      <c r="BG483" t="s">
        <v>44</v>
      </c>
      <c r="BH483" t="s">
        <v>41</v>
      </c>
      <c r="BI483" t="s">
        <v>70</v>
      </c>
      <c r="BJ483" t="s">
        <v>36</v>
      </c>
      <c r="BK483" t="s">
        <v>77</v>
      </c>
      <c r="BL483" t="s">
        <v>47</v>
      </c>
      <c r="BM483" t="s">
        <v>27</v>
      </c>
      <c r="BN483" t="s">
        <v>67</v>
      </c>
      <c r="BO483" t="s">
        <v>50</v>
      </c>
      <c r="BP483" t="s">
        <v>34</v>
      </c>
      <c r="BQ483" t="s">
        <v>65</v>
      </c>
      <c r="BR483" t="s">
        <v>25</v>
      </c>
      <c r="BS483" t="s">
        <v>39</v>
      </c>
      <c r="BT483" t="s">
        <v>51</v>
      </c>
      <c r="BU483" t="s">
        <v>60</v>
      </c>
      <c r="BV483" t="s">
        <v>53</v>
      </c>
      <c r="BW483" t="s">
        <v>69</v>
      </c>
      <c r="BX483" t="s">
        <v>64</v>
      </c>
      <c r="BY483" t="s">
        <v>66</v>
      </c>
      <c r="BZ483" t="s">
        <v>87</v>
      </c>
      <c r="CA483" t="s">
        <v>52</v>
      </c>
      <c r="CB483" t="s">
        <v>40</v>
      </c>
      <c r="CC483" t="s">
        <v>37</v>
      </c>
      <c r="CD483" t="s">
        <v>45</v>
      </c>
    </row>
    <row r="484" spans="1:86" x14ac:dyDescent="0.25">
      <c r="A484" t="s">
        <v>17</v>
      </c>
      <c r="B484">
        <v>5</v>
      </c>
      <c r="C484" t="str">
        <f t="shared" si="62"/>
        <v>https://www.enil.no/othello!5</v>
      </c>
      <c r="D484" t="s">
        <v>243</v>
      </c>
      <c r="E484">
        <v>4</v>
      </c>
      <c r="F484" t="str">
        <f t="shared" si="63"/>
        <v>https://www.retrogames.cz/play_052-NES.php?emulator=retrocc!4</v>
      </c>
      <c r="G484">
        <v>42</v>
      </c>
      <c r="H484">
        <v>22</v>
      </c>
      <c r="I484" cm="1">
        <f t="array" aca="1" ref="I484" ca="1">MAX(ROW($C$1:INDIRECT("$C"&amp;(ROW()-1)))*($C484=$C$1:INDIRECT("$C"&amp;(ROW()-1))),ROW($F$1:INDIRECT("$F"&amp;(ROW()-1)))*($C484=$F$1:INDIRECT("$F"&amp;(ROW()-1))))</f>
        <v>444</v>
      </c>
      <c r="J484" cm="1">
        <f t="array" aca="1" ref="J484" ca="1">MAX(ROW($C$1:INDIRECT("$C"&amp;(ROW()-1)))*($F484=$C$1:INDIRECT("$C"&amp;(ROW()-1))),ROW($F$1:INDIRECT("$F"&amp;(ROW()-1)))*($F484=$F$1:INDIRECT("$F"&amp;(ROW()-1))))</f>
        <v>483</v>
      </c>
      <c r="K484" s="2" cm="1">
        <f t="array" aca="1" ref="K484" ca="1">IF($I484&gt;0,IF(INDEX($C:$C,$I484)=$C484,INDEX($S:$S,$I484),INDEX($T:$T,$I484)),1000)</f>
        <v>1196.8415961046148</v>
      </c>
      <c r="L484" s="2" cm="1">
        <f t="array" aca="1" ref="L484" ca="1">IF($J484&gt;0,IF(INDEX($C:$C,$J484)=$F484,INDEX($S:$S,$J484),INDEX($T:$T,$J484)),1000)</f>
        <v>1031.0061662966884</v>
      </c>
      <c r="M484">
        <f t="shared" ca="1" si="56"/>
        <v>981.98304720250974</v>
      </c>
      <c r="N484">
        <f t="shared" ca="1" si="57"/>
        <v>378.02055530287697</v>
      </c>
      <c r="O484">
        <f t="shared" ca="1" si="58"/>
        <v>0.72204444561287129</v>
      </c>
      <c r="P484">
        <f t="shared" ca="1" si="59"/>
        <v>0.27795555438712871</v>
      </c>
      <c r="Q484">
        <f t="shared" si="54"/>
        <v>1</v>
      </c>
      <c r="R484">
        <f t="shared" si="55"/>
        <v>0</v>
      </c>
      <c r="S484" s="2">
        <f t="shared" ca="1" si="60"/>
        <v>1205.7361738450029</v>
      </c>
      <c r="T484" s="2">
        <f t="shared" ca="1" si="61"/>
        <v>1022.1115885563003</v>
      </c>
      <c r="V484" t="s">
        <v>19</v>
      </c>
      <c r="W484" t="s">
        <v>42</v>
      </c>
      <c r="X484" t="s">
        <v>38</v>
      </c>
      <c r="Y484" t="s">
        <v>33</v>
      </c>
      <c r="Z484" t="s">
        <v>43</v>
      </c>
      <c r="AA484" t="s">
        <v>22</v>
      </c>
      <c r="AB484" t="s">
        <v>30</v>
      </c>
      <c r="AC484" t="s">
        <v>48</v>
      </c>
      <c r="AD484" t="s">
        <v>54</v>
      </c>
      <c r="AE484" t="s">
        <v>29</v>
      </c>
      <c r="AF484" t="s">
        <v>32</v>
      </c>
      <c r="AG484" t="s">
        <v>61</v>
      </c>
      <c r="AH484" t="s">
        <v>55</v>
      </c>
      <c r="AI484" t="s">
        <v>31</v>
      </c>
      <c r="AJ484" t="s">
        <v>57</v>
      </c>
      <c r="AK484" t="s">
        <v>58</v>
      </c>
      <c r="AL484" t="s">
        <v>62</v>
      </c>
      <c r="AM484" t="s">
        <v>23</v>
      </c>
      <c r="AN484" t="s">
        <v>49</v>
      </c>
      <c r="AO484" t="s">
        <v>78</v>
      </c>
      <c r="AP484" t="s">
        <v>21</v>
      </c>
      <c r="AQ484" t="s">
        <v>72</v>
      </c>
      <c r="AR484" t="s">
        <v>28</v>
      </c>
      <c r="AS484" t="s">
        <v>56</v>
      </c>
      <c r="AT484" t="s">
        <v>59</v>
      </c>
      <c r="AU484" t="s">
        <v>63</v>
      </c>
      <c r="AV484" t="s">
        <v>26</v>
      </c>
      <c r="AW484" t="s">
        <v>60</v>
      </c>
      <c r="AX484" t="s">
        <v>37</v>
      </c>
      <c r="AY484" t="s">
        <v>35</v>
      </c>
      <c r="AZ484" t="s">
        <v>53</v>
      </c>
      <c r="BA484" t="s">
        <v>24</v>
      </c>
      <c r="BB484" t="s">
        <v>46</v>
      </c>
      <c r="BC484" t="s">
        <v>20</v>
      </c>
      <c r="BD484" t="s">
        <v>41</v>
      </c>
      <c r="BE484" t="s">
        <v>27</v>
      </c>
      <c r="BF484" t="s">
        <v>34</v>
      </c>
      <c r="BG484" t="s">
        <v>47</v>
      </c>
      <c r="BH484" t="s">
        <v>75</v>
      </c>
      <c r="BI484" t="s">
        <v>74</v>
      </c>
      <c r="BJ484" t="s">
        <v>71</v>
      </c>
      <c r="BK484" t="s">
        <v>66</v>
      </c>
      <c r="BL484" t="s">
        <v>44</v>
      </c>
      <c r="BM484" t="s">
        <v>39</v>
      </c>
      <c r="BN484" t="s">
        <v>69</v>
      </c>
      <c r="BO484" t="s">
        <v>70</v>
      </c>
      <c r="BP484" t="s">
        <v>51</v>
      </c>
      <c r="BQ484" t="s">
        <v>50</v>
      </c>
      <c r="BR484" t="s">
        <v>25</v>
      </c>
      <c r="BS484" t="s">
        <v>36</v>
      </c>
      <c r="BT484" t="s">
        <v>40</v>
      </c>
      <c r="BU484" t="s">
        <v>73</v>
      </c>
      <c r="BV484" t="s">
        <v>76</v>
      </c>
      <c r="BW484" t="s">
        <v>67</v>
      </c>
      <c r="BX484" t="s">
        <v>65</v>
      </c>
      <c r="BY484" t="s">
        <v>68</v>
      </c>
      <c r="BZ484" t="s">
        <v>64</v>
      </c>
      <c r="CA484" t="s">
        <v>77</v>
      </c>
      <c r="CB484" t="s">
        <v>52</v>
      </c>
      <c r="CC484" t="s">
        <v>45</v>
      </c>
    </row>
    <row r="485" spans="1:86" x14ac:dyDescent="0.25">
      <c r="A485" t="s">
        <v>17</v>
      </c>
      <c r="B485">
        <v>8</v>
      </c>
      <c r="C485" t="str">
        <f t="shared" si="62"/>
        <v>https://www.enil.no/othello!8</v>
      </c>
      <c r="D485" t="s">
        <v>243</v>
      </c>
      <c r="E485">
        <v>5</v>
      </c>
      <c r="F485" t="str">
        <f t="shared" si="63"/>
        <v>https://www.retrogames.cz/play_052-NES.php?emulator=retrocc!5</v>
      </c>
      <c r="G485">
        <v>36</v>
      </c>
      <c r="H485">
        <v>28</v>
      </c>
      <c r="I485" cm="1">
        <f t="array" aca="1" ref="I485" ca="1">MAX(ROW($C$1:INDIRECT("$C"&amp;(ROW()-1)))*($C485=$C$1:INDIRECT("$C"&amp;(ROW()-1))),ROW($F$1:INDIRECT("$F"&amp;(ROW()-1)))*($C485=$F$1:INDIRECT("$F"&amp;(ROW()-1))))</f>
        <v>477</v>
      </c>
      <c r="J485" cm="1">
        <f t="array" aca="1" ref="J485" ca="1">MAX(ROW($C$1:INDIRECT("$C"&amp;(ROW()-1)))*($F485=$C$1:INDIRECT("$C"&amp;(ROW()-1))),ROW($F$1:INDIRECT("$F"&amp;(ROW()-1)))*($F485=$F$1:INDIRECT("$F"&amp;(ROW()-1))))</f>
        <v>482</v>
      </c>
      <c r="K485" s="2" cm="1">
        <f t="array" aca="1" ref="K485" ca="1">IF($I485&gt;0,IF(INDEX($C:$C,$I485)=$C485,INDEX($S:$S,$I485),INDEX($T:$T,$I485)),1000)</f>
        <v>1348.0722114848354</v>
      </c>
      <c r="L485" s="2" cm="1">
        <f t="array" aca="1" ref="L485" ca="1">IF($J485&gt;0,IF(INDEX($C:$C,$J485)=$F485,INDEX($S:$S,$J485),INDEX($T:$T,$J485)),1000)</f>
        <v>1032.7595857369149</v>
      </c>
      <c r="M485">
        <f t="shared" ca="1" si="56"/>
        <v>2345.2034732934603</v>
      </c>
      <c r="N485">
        <f t="shared" ca="1" si="57"/>
        <v>381.85542443807668</v>
      </c>
      <c r="O485">
        <f t="shared" ca="1" si="58"/>
        <v>0.85997536585817147</v>
      </c>
      <c r="P485">
        <f t="shared" ca="1" si="59"/>
        <v>0.14002463414182853</v>
      </c>
      <c r="Q485">
        <f t="shared" si="54"/>
        <v>1</v>
      </c>
      <c r="R485">
        <f t="shared" si="55"/>
        <v>0</v>
      </c>
      <c r="S485" s="2">
        <f t="shared" ca="1" si="60"/>
        <v>1352.552999777374</v>
      </c>
      <c r="T485" s="2">
        <f t="shared" ca="1" si="61"/>
        <v>1028.2787974443763</v>
      </c>
      <c r="V485" t="s">
        <v>92</v>
      </c>
      <c r="W485" t="s">
        <v>29</v>
      </c>
      <c r="X485" t="s">
        <v>20</v>
      </c>
      <c r="Y485" t="s">
        <v>21</v>
      </c>
      <c r="Z485" t="s">
        <v>79</v>
      </c>
      <c r="AA485" t="s">
        <v>30</v>
      </c>
      <c r="AB485" t="s">
        <v>22</v>
      </c>
      <c r="AC485" t="s">
        <v>31</v>
      </c>
      <c r="AD485" t="s">
        <v>46</v>
      </c>
      <c r="AE485" t="s">
        <v>44</v>
      </c>
      <c r="AF485" t="s">
        <v>34</v>
      </c>
      <c r="AG485" t="s">
        <v>26</v>
      </c>
      <c r="AH485" t="s">
        <v>47</v>
      </c>
      <c r="AI485" t="s">
        <v>52</v>
      </c>
      <c r="AJ485" t="s">
        <v>24</v>
      </c>
      <c r="AK485" t="s">
        <v>27</v>
      </c>
      <c r="AL485" t="s">
        <v>42</v>
      </c>
      <c r="AM485" t="s">
        <v>37</v>
      </c>
      <c r="AN485" t="s">
        <v>49</v>
      </c>
      <c r="AO485" t="s">
        <v>41</v>
      </c>
      <c r="AP485" t="s">
        <v>23</v>
      </c>
      <c r="AQ485" t="s">
        <v>33</v>
      </c>
      <c r="AR485" t="s">
        <v>32</v>
      </c>
      <c r="AS485" t="s">
        <v>55</v>
      </c>
      <c r="AT485" t="s">
        <v>78</v>
      </c>
      <c r="AU485" t="s">
        <v>53</v>
      </c>
      <c r="AV485" t="s">
        <v>56</v>
      </c>
      <c r="AW485" t="s">
        <v>62</v>
      </c>
      <c r="AX485" t="s">
        <v>54</v>
      </c>
      <c r="AY485" t="s">
        <v>25</v>
      </c>
      <c r="AZ485" t="s">
        <v>63</v>
      </c>
      <c r="BA485" t="s">
        <v>59</v>
      </c>
      <c r="BB485" t="s">
        <v>58</v>
      </c>
      <c r="BC485" t="s">
        <v>36</v>
      </c>
      <c r="BD485" t="s">
        <v>39</v>
      </c>
      <c r="BE485" t="s">
        <v>64</v>
      </c>
      <c r="BF485" t="s">
        <v>35</v>
      </c>
      <c r="BG485" t="s">
        <v>57</v>
      </c>
      <c r="BH485" t="s">
        <v>51</v>
      </c>
      <c r="BI485" t="s">
        <v>69</v>
      </c>
      <c r="BJ485" t="s">
        <v>60</v>
      </c>
      <c r="BK485" t="s">
        <v>77</v>
      </c>
      <c r="BL485" t="s">
        <v>61</v>
      </c>
      <c r="BM485" t="s">
        <v>72</v>
      </c>
      <c r="BN485" t="s">
        <v>73</v>
      </c>
      <c r="BO485" t="s">
        <v>75</v>
      </c>
      <c r="BP485" t="s">
        <v>38</v>
      </c>
      <c r="BQ485" t="s">
        <v>66</v>
      </c>
      <c r="BR485" t="s">
        <v>71</v>
      </c>
      <c r="BS485" t="s">
        <v>68</v>
      </c>
      <c r="BT485" t="s">
        <v>48</v>
      </c>
      <c r="BU485" t="s">
        <v>70</v>
      </c>
      <c r="BV485" t="s">
        <v>74</v>
      </c>
      <c r="BW485" t="s">
        <v>67</v>
      </c>
      <c r="BX485" t="s">
        <v>65</v>
      </c>
      <c r="BY485" t="s">
        <v>76</v>
      </c>
      <c r="BZ485" t="s">
        <v>45</v>
      </c>
      <c r="CA485" t="s">
        <v>50</v>
      </c>
      <c r="CB485" t="s">
        <v>28</v>
      </c>
      <c r="CC485" t="s">
        <v>40</v>
      </c>
    </row>
    <row r="486" spans="1:86" x14ac:dyDescent="0.25">
      <c r="A486" t="s">
        <v>118</v>
      </c>
      <c r="C486" t="str">
        <f t="shared" si="62"/>
        <v>http://omerkel.github.io/UCThello/html5/src/!</v>
      </c>
      <c r="D486" t="s">
        <v>240</v>
      </c>
      <c r="F486" t="str">
        <f t="shared" si="63"/>
        <v>https://mindsports.nl/index.php/dagaz/866-othello!</v>
      </c>
      <c r="G486">
        <v>43</v>
      </c>
      <c r="H486">
        <v>21</v>
      </c>
      <c r="I486" cm="1">
        <f t="array" aca="1" ref="I486" ca="1">MAX(ROW($C$1:INDIRECT("$C"&amp;(ROW()-1)))*($C486=$C$1:INDIRECT("$C"&amp;(ROW()-1))),ROW($F$1:INDIRECT("$F"&amp;(ROW()-1)))*($C486=$F$1:INDIRECT("$F"&amp;(ROW()-1))))</f>
        <v>418</v>
      </c>
      <c r="J486" cm="1">
        <f t="array" aca="1" ref="J486" ca="1">MAX(ROW($C$1:INDIRECT("$C"&amp;(ROW()-1)))*($F486=$C$1:INDIRECT("$C"&amp;(ROW()-1))),ROW($F$1:INDIRECT("$F"&amp;(ROW()-1)))*($F486=$F$1:INDIRECT("$F"&amp;(ROW()-1))))</f>
        <v>467</v>
      </c>
      <c r="K486" s="2" cm="1">
        <f t="array" aca="1" ref="K486" ca="1">IF($I486&gt;0,IF(INDEX($C:$C,$I486)=$C486,INDEX($S:$S,$I486),INDEX($T:$T,$I486)),1000)</f>
        <v>1027.8295805060143</v>
      </c>
      <c r="L486" s="2" cm="1">
        <f t="array" aca="1" ref="L486" ca="1">IF($J486&gt;0,IF(INDEX($C:$C,$J486)=$F486,INDEX($S:$S,$J486),INDEX($T:$T,$J486)),1000)</f>
        <v>991.86108467863494</v>
      </c>
      <c r="M486">
        <f t="shared" ca="1" si="56"/>
        <v>371.1709267562963</v>
      </c>
      <c r="N486">
        <f t="shared" ca="1" si="57"/>
        <v>301.75377484887616</v>
      </c>
      <c r="O486">
        <f t="shared" ca="1" si="58"/>
        <v>0.55157869204521304</v>
      </c>
      <c r="P486">
        <f t="shared" ca="1" si="59"/>
        <v>0.44842130795478696</v>
      </c>
      <c r="Q486">
        <f t="shared" si="54"/>
        <v>1</v>
      </c>
      <c r="R486">
        <f t="shared" si="55"/>
        <v>0</v>
      </c>
      <c r="S486" s="2">
        <f t="shared" ca="1" si="60"/>
        <v>1042.1790623605675</v>
      </c>
      <c r="T486" s="2">
        <f t="shared" ca="1" si="61"/>
        <v>977.51160282408171</v>
      </c>
    </row>
    <row r="487" spans="1:86" x14ac:dyDescent="0.25">
      <c r="A487" t="s">
        <v>124</v>
      </c>
      <c r="B487">
        <v>3</v>
      </c>
      <c r="C487" t="str">
        <f t="shared" si="62"/>
        <v>https://www.lutanho.net/play/reversi.html!3</v>
      </c>
      <c r="D487" t="s">
        <v>240</v>
      </c>
      <c r="F487" t="str">
        <f t="shared" si="63"/>
        <v>https://mindsports.nl/index.php/dagaz/866-othello!</v>
      </c>
      <c r="G487">
        <v>40</v>
      </c>
      <c r="H487">
        <v>24</v>
      </c>
      <c r="I487" cm="1">
        <f t="array" aca="1" ref="I487" ca="1">MAX(ROW($C$1:INDIRECT("$C"&amp;(ROW()-1)))*($C487=$C$1:INDIRECT("$C"&amp;(ROW()-1))),ROW($F$1:INDIRECT("$F"&amp;(ROW()-1)))*($C487=$F$1:INDIRECT("$F"&amp;(ROW()-1))))</f>
        <v>414</v>
      </c>
      <c r="J487" cm="1">
        <f t="array" aca="1" ref="J487" ca="1">MAX(ROW($C$1:INDIRECT("$C"&amp;(ROW()-1)))*($F487=$C$1:INDIRECT("$C"&amp;(ROW()-1))),ROW($F$1:INDIRECT("$F"&amp;(ROW()-1)))*($F487=$F$1:INDIRECT("$F"&amp;(ROW()-1))))</f>
        <v>486</v>
      </c>
      <c r="K487" s="2" cm="1">
        <f t="array" aca="1" ref="K487" ca="1">IF($I487&gt;0,IF(INDEX($C:$C,$I487)=$C487,INDEX($S:$S,$I487),INDEX($T:$T,$I487)),1000)</f>
        <v>977.83051819841364</v>
      </c>
      <c r="L487" s="2" cm="1">
        <f t="array" aca="1" ref="L487" ca="1">IF($J487&gt;0,IF(INDEX($C:$C,$J487)=$F487,INDEX($S:$S,$J487),INDEX($T:$T,$J487)),1000)</f>
        <v>977.51160282408171</v>
      </c>
      <c r="M487">
        <f t="shared" ca="1" si="56"/>
        <v>278.34043106662403</v>
      </c>
      <c r="N487">
        <f t="shared" ca="1" si="57"/>
        <v>277.82991564480432</v>
      </c>
      <c r="O487">
        <f t="shared" ca="1" si="58"/>
        <v>0.50045895598788959</v>
      </c>
      <c r="P487">
        <f t="shared" ca="1" si="59"/>
        <v>0.49954104401211036</v>
      </c>
      <c r="Q487">
        <f t="shared" si="54"/>
        <v>1</v>
      </c>
      <c r="R487">
        <f t="shared" si="55"/>
        <v>0</v>
      </c>
      <c r="S487" s="2">
        <f t="shared" ca="1" si="60"/>
        <v>993.81583160680123</v>
      </c>
      <c r="T487" s="2">
        <f t="shared" ca="1" si="61"/>
        <v>961.52628941569412</v>
      </c>
    </row>
    <row r="488" spans="1:86" x14ac:dyDescent="0.25">
      <c r="A488" t="s">
        <v>116</v>
      </c>
      <c r="B488" t="s">
        <v>131</v>
      </c>
      <c r="C488" t="str">
        <f t="shared" si="62"/>
        <v>https://kana.github.io/othello-js/!M-4096</v>
      </c>
      <c r="D488" t="s">
        <v>240</v>
      </c>
      <c r="F488" t="str">
        <f t="shared" si="63"/>
        <v>https://mindsports.nl/index.php/dagaz/866-othello!</v>
      </c>
      <c r="G488">
        <v>38</v>
      </c>
      <c r="H488">
        <v>26</v>
      </c>
      <c r="I488" cm="1">
        <f t="array" aca="1" ref="I488" ca="1">MAX(ROW($C$1:INDIRECT("$C"&amp;(ROW()-1)))*($C488=$C$1:INDIRECT("$C"&amp;(ROW()-1))),ROW($F$1:INDIRECT("$F"&amp;(ROW()-1)))*($C488=$F$1:INDIRECT("$F"&amp;(ROW()-1))))</f>
        <v>408</v>
      </c>
      <c r="J488" cm="1">
        <f t="array" aca="1" ref="J488" ca="1">MAX(ROW($C$1:INDIRECT("$C"&amp;(ROW()-1)))*($F488=$C$1:INDIRECT("$C"&amp;(ROW()-1))),ROW($F$1:INDIRECT("$F"&amp;(ROW()-1)))*($F488=$F$1:INDIRECT("$F"&amp;(ROW()-1))))</f>
        <v>487</v>
      </c>
      <c r="K488" s="2" cm="1">
        <f t="array" aca="1" ref="K488" ca="1">IF($I488&gt;0,IF(INDEX($C:$C,$I488)=$C488,INDEX($S:$S,$I488),INDEX($T:$T,$I488)),1000)</f>
        <v>968.38509732161322</v>
      </c>
      <c r="L488" s="2" cm="1">
        <f t="array" aca="1" ref="L488" ca="1">IF($J488&gt;0,IF(INDEX($C:$C,$J488)=$F488,INDEX($S:$S,$J488),INDEX($T:$T,$J488)),1000)</f>
        <v>961.52628941569412</v>
      </c>
      <c r="M488">
        <f t="shared" ca="1" si="56"/>
        <v>263.61052333226542</v>
      </c>
      <c r="N488">
        <f t="shared" ca="1" si="57"/>
        <v>253.40531725925527</v>
      </c>
      <c r="O488">
        <f t="shared" ca="1" si="58"/>
        <v>0.50986933597753437</v>
      </c>
      <c r="P488">
        <f t="shared" ca="1" si="59"/>
        <v>0.49013066402246558</v>
      </c>
      <c r="Q488">
        <f t="shared" si="54"/>
        <v>1</v>
      </c>
      <c r="R488">
        <f t="shared" si="55"/>
        <v>0</v>
      </c>
      <c r="S488" s="2">
        <f t="shared" ca="1" si="60"/>
        <v>984.06927857033213</v>
      </c>
      <c r="T488" s="2">
        <f t="shared" ca="1" si="61"/>
        <v>945.84210816697521</v>
      </c>
    </row>
    <row r="489" spans="1:86" x14ac:dyDescent="0.25">
      <c r="A489" t="s">
        <v>90</v>
      </c>
      <c r="B489" t="s">
        <v>91</v>
      </c>
      <c r="C489" t="str">
        <f t="shared" si="62"/>
        <v>https://cardgames.io/reversi/!Smart opponent</v>
      </c>
      <c r="D489" t="s">
        <v>240</v>
      </c>
      <c r="F489" t="str">
        <f t="shared" si="63"/>
        <v>https://mindsports.nl/index.php/dagaz/866-othello!</v>
      </c>
      <c r="G489">
        <v>27</v>
      </c>
      <c r="H489">
        <v>37</v>
      </c>
      <c r="I489" cm="1">
        <f t="array" aca="1" ref="I489" ca="1">MAX(ROW($C$1:INDIRECT("$C"&amp;(ROW()-1)))*($C489=$C$1:INDIRECT("$C"&amp;(ROW()-1))),ROW($F$1:INDIRECT("$F"&amp;(ROW()-1)))*($C489=$F$1:INDIRECT("$F"&amp;(ROW()-1))))</f>
        <v>459</v>
      </c>
      <c r="J489" cm="1">
        <f t="array" aca="1" ref="J489" ca="1">MAX(ROW($C$1:INDIRECT("$C"&amp;(ROW()-1)))*($F489=$C$1:INDIRECT("$C"&amp;(ROW()-1))),ROW($F$1:INDIRECT("$F"&amp;(ROW()-1)))*($F489=$F$1:INDIRECT("$F"&amp;(ROW()-1))))</f>
        <v>488</v>
      </c>
      <c r="K489" s="2" cm="1">
        <f t="array" aca="1" ref="K489" ca="1">IF($I489&gt;0,IF(INDEX($C:$C,$I489)=$C489,INDEX($S:$S,$I489),INDEX($T:$T,$I489)),1000)</f>
        <v>1010.7232015046668</v>
      </c>
      <c r="L489" s="2" cm="1">
        <f t="array" aca="1" ref="L489" ca="1">IF($J489&gt;0,IF(INDEX($C:$C,$J489)=$F489,INDEX($S:$S,$J489),INDEX($T:$T,$J489)),1000)</f>
        <v>945.84210816697521</v>
      </c>
      <c r="M489">
        <f t="shared" ca="1" si="56"/>
        <v>336.36283463705848</v>
      </c>
      <c r="N489">
        <f t="shared" ca="1" si="57"/>
        <v>231.52893304628788</v>
      </c>
      <c r="O489">
        <f t="shared" ca="1" si="58"/>
        <v>0.59230095200924393</v>
      </c>
      <c r="P489">
        <f t="shared" ca="1" si="59"/>
        <v>0.40769904799075596</v>
      </c>
      <c r="Q489">
        <f t="shared" si="54"/>
        <v>0</v>
      </c>
      <c r="R489">
        <f t="shared" si="55"/>
        <v>1</v>
      </c>
      <c r="S489" s="2">
        <f t="shared" ca="1" si="60"/>
        <v>991.76957104037103</v>
      </c>
      <c r="T489" s="2">
        <f t="shared" ca="1" si="61"/>
        <v>964.79573863127098</v>
      </c>
    </row>
    <row r="490" spans="1:86" x14ac:dyDescent="0.25">
      <c r="A490" t="s">
        <v>113</v>
      </c>
      <c r="B490" t="s">
        <v>114</v>
      </c>
      <c r="C490" t="str">
        <f t="shared" si="62"/>
        <v>https://www.onlinespiele-sammlung.de/othello/othello-reversi-games/jean-christophe/!Expert</v>
      </c>
      <c r="D490" t="s">
        <v>240</v>
      </c>
      <c r="F490" t="str">
        <f t="shared" si="63"/>
        <v>https://mindsports.nl/index.php/dagaz/866-othello!</v>
      </c>
      <c r="G490">
        <v>62</v>
      </c>
      <c r="H490">
        <v>2</v>
      </c>
      <c r="I490" cm="1">
        <f t="array" aca="1" ref="I490" ca="1">MAX(ROW($C$1:INDIRECT("$C"&amp;(ROW()-1)))*($C490=$C$1:INDIRECT("$C"&amp;(ROW()-1))),ROW($F$1:INDIRECT("$F"&amp;(ROW()-1)))*($C490=$F$1:INDIRECT("$F"&amp;(ROW()-1))))</f>
        <v>448</v>
      </c>
      <c r="J490" cm="1">
        <f t="array" aca="1" ref="J490" ca="1">MAX(ROW($C$1:INDIRECT("$C"&amp;(ROW()-1)))*($F490=$C$1:INDIRECT("$C"&amp;(ROW()-1))),ROW($F$1:INDIRECT("$F"&amp;(ROW()-1)))*($F490=$F$1:INDIRECT("$F"&amp;(ROW()-1))))</f>
        <v>489</v>
      </c>
      <c r="K490" s="2" cm="1">
        <f t="array" aca="1" ref="K490" ca="1">IF($I490&gt;0,IF(INDEX($C:$C,$I490)=$C490,INDEX($S:$S,$I490),INDEX($T:$T,$I490)),1000)</f>
        <v>1020.9043155024361</v>
      </c>
      <c r="L490" s="2" cm="1">
        <f t="array" aca="1" ref="L490" ca="1">IF($J490&gt;0,IF(INDEX($C:$C,$J490)=$F490,INDEX($S:$S,$J490),INDEX($T:$T,$J490)),1000)</f>
        <v>964.79573863127098</v>
      </c>
      <c r="M490">
        <f t="shared" ca="1" si="56"/>
        <v>356.66524244071599</v>
      </c>
      <c r="N490">
        <f t="shared" ca="1" si="57"/>
        <v>258.21968475095963</v>
      </c>
      <c r="O490">
        <f t="shared" ca="1" si="58"/>
        <v>0.58005201732572986</v>
      </c>
      <c r="P490">
        <f t="shared" ca="1" si="59"/>
        <v>0.41994798267427014</v>
      </c>
      <c r="Q490">
        <f t="shared" si="54"/>
        <v>1</v>
      </c>
      <c r="R490">
        <f t="shared" si="55"/>
        <v>0</v>
      </c>
      <c r="S490" s="2">
        <f t="shared" ca="1" si="60"/>
        <v>1034.3426509480128</v>
      </c>
      <c r="T490" s="2">
        <f t="shared" ca="1" si="61"/>
        <v>951.35740318569435</v>
      </c>
    </row>
    <row r="491" spans="1:86" x14ac:dyDescent="0.25">
      <c r="A491" t="s">
        <v>116</v>
      </c>
      <c r="B491" t="s">
        <v>117</v>
      </c>
      <c r="C491" t="str">
        <f t="shared" si="62"/>
        <v>https://kana.github.io/othello-js/!PM-1024/e</v>
      </c>
      <c r="D491" t="s">
        <v>240</v>
      </c>
      <c r="F491" t="str">
        <f t="shared" si="63"/>
        <v>https://mindsports.nl/index.php/dagaz/866-othello!</v>
      </c>
      <c r="G491">
        <v>26</v>
      </c>
      <c r="H491">
        <v>38</v>
      </c>
      <c r="I491" cm="1">
        <f t="array" aca="1" ref="I491" ca="1">MAX(ROW($C$1:INDIRECT("$C"&amp;(ROW()-1)))*($C491=$C$1:INDIRECT("$C"&amp;(ROW()-1))),ROW($F$1:INDIRECT("$F"&amp;(ROW()-1)))*($C491=$F$1:INDIRECT("$F"&amp;(ROW()-1))))</f>
        <v>460</v>
      </c>
      <c r="J491" cm="1">
        <f t="array" aca="1" ref="J491" ca="1">MAX(ROW($C$1:INDIRECT("$C"&amp;(ROW()-1)))*($F491=$C$1:INDIRECT("$C"&amp;(ROW()-1))),ROW($F$1:INDIRECT("$F"&amp;(ROW()-1)))*($F491=$F$1:INDIRECT("$F"&amp;(ROW()-1))))</f>
        <v>490</v>
      </c>
      <c r="K491" s="2" cm="1">
        <f t="array" aca="1" ref="K491" ca="1">IF($I491&gt;0,IF(INDEX($C:$C,$I491)=$C491,INDEX($S:$S,$I491),INDEX($T:$T,$I491)),1000)</f>
        <v>989.708578164301</v>
      </c>
      <c r="L491" s="2" cm="1">
        <f t="array" aca="1" ref="L491" ca="1">IF($J491&gt;0,IF(INDEX($C:$C,$J491)=$F491,INDEX($S:$S,$J491),INDEX($T:$T,$J491)),1000)</f>
        <v>951.35740318569435</v>
      </c>
      <c r="M491">
        <f t="shared" ca="1" si="56"/>
        <v>298.03786620161486</v>
      </c>
      <c r="N491">
        <f t="shared" ca="1" si="57"/>
        <v>238.99758247482737</v>
      </c>
      <c r="O491">
        <f t="shared" ca="1" si="58"/>
        <v>0.55496870259895881</v>
      </c>
      <c r="P491">
        <f t="shared" ca="1" si="59"/>
        <v>0.44503129740104119</v>
      </c>
      <c r="Q491">
        <f t="shared" si="54"/>
        <v>0</v>
      </c>
      <c r="R491">
        <f t="shared" si="55"/>
        <v>1</v>
      </c>
      <c r="S491" s="2">
        <f t="shared" ca="1" si="60"/>
        <v>971.94957968113431</v>
      </c>
      <c r="T491" s="2">
        <f t="shared" ca="1" si="61"/>
        <v>969.11640166886104</v>
      </c>
    </row>
    <row r="492" spans="1:86" x14ac:dyDescent="0.25">
      <c r="A492" t="s">
        <v>112</v>
      </c>
      <c r="B492">
        <v>3</v>
      </c>
      <c r="C492" t="str">
        <f t="shared" si="62"/>
        <v>https://lazymuttgames.com/games/Othello/!3</v>
      </c>
      <c r="D492" t="s">
        <v>243</v>
      </c>
      <c r="E492">
        <v>4</v>
      </c>
      <c r="F492" t="str">
        <f t="shared" si="63"/>
        <v>https://www.retrogames.cz/play_052-NES.php?emulator=retrocc!4</v>
      </c>
      <c r="G492">
        <v>11</v>
      </c>
      <c r="H492">
        <v>53</v>
      </c>
      <c r="I492" cm="1">
        <f t="array" aca="1" ref="I492" ca="1">MAX(ROW($C$1:INDIRECT("$C"&amp;(ROW()-1)))*($C492=$C$1:INDIRECT("$C"&amp;(ROW()-1))),ROW($F$1:INDIRECT("$F"&amp;(ROW()-1)))*($C492=$F$1:INDIRECT("$F"&amp;(ROW()-1))))</f>
        <v>464</v>
      </c>
      <c r="J492" cm="1">
        <f t="array" aca="1" ref="J492" ca="1">MAX(ROW($C$1:INDIRECT("$C"&amp;(ROW()-1)))*($F492=$C$1:INDIRECT("$C"&amp;(ROW()-1))),ROW($F$1:INDIRECT("$F"&amp;(ROW()-1)))*($F492=$F$1:INDIRECT("$F"&amp;(ROW()-1))))</f>
        <v>484</v>
      </c>
      <c r="K492" s="2" cm="1">
        <f t="array" aca="1" ref="K492" ca="1">IF($I492&gt;0,IF(INDEX($C:$C,$I492)=$C492,INDEX($S:$S,$I492),INDEX($T:$T,$I492)),1000)</f>
        <v>982.91506406680151</v>
      </c>
      <c r="L492" s="2" cm="1">
        <f t="array" aca="1" ref="L492" ca="1">IF($J492&gt;0,IF(INDEX($C:$C,$J492)=$F492,INDEX($S:$S,$J492),INDEX($T:$T,$J492)),1000)</f>
        <v>1022.1115885563003</v>
      </c>
      <c r="M492">
        <f t="shared" ca="1" si="56"/>
        <v>286.60757210203178</v>
      </c>
      <c r="N492">
        <f t="shared" ca="1" si="57"/>
        <v>359.15256414071382</v>
      </c>
      <c r="O492">
        <f t="shared" ca="1" si="58"/>
        <v>0.44382976900620275</v>
      </c>
      <c r="P492">
        <f t="shared" ca="1" si="59"/>
        <v>0.55617023099379725</v>
      </c>
      <c r="Q492">
        <f t="shared" si="54"/>
        <v>0</v>
      </c>
      <c r="R492">
        <f t="shared" si="55"/>
        <v>1</v>
      </c>
      <c r="S492" s="2">
        <f t="shared" ca="1" si="60"/>
        <v>968.71251145860299</v>
      </c>
      <c r="T492" s="2">
        <f t="shared" ca="1" si="61"/>
        <v>1036.3141411644988</v>
      </c>
    </row>
    <row r="493" spans="1:86" x14ac:dyDescent="0.25">
      <c r="A493" t="s">
        <v>94</v>
      </c>
      <c r="B493" t="s">
        <v>95</v>
      </c>
      <c r="C493" t="str">
        <f t="shared" si="62"/>
        <v>https://www.mathsisfun.com/games/reversi.html!Hard</v>
      </c>
      <c r="D493" t="s">
        <v>243</v>
      </c>
      <c r="E493">
        <v>4</v>
      </c>
      <c r="F493" t="str">
        <f t="shared" si="63"/>
        <v>https://www.retrogames.cz/play_052-NES.php?emulator=retrocc!4</v>
      </c>
      <c r="G493">
        <v>7</v>
      </c>
      <c r="H493">
        <v>57</v>
      </c>
      <c r="I493" cm="1">
        <f t="array" aca="1" ref="I493" ca="1">MAX(ROW($C$1:INDIRECT("$C"&amp;(ROW()-1)))*($C493=$C$1:INDIRECT("$C"&amp;(ROW()-1))),ROW($F$1:INDIRECT("$F"&amp;(ROW()-1)))*($C493=$F$1:INDIRECT("$F"&amp;(ROW()-1))))</f>
        <v>462</v>
      </c>
      <c r="J493" cm="1">
        <f t="array" aca="1" ref="J493" ca="1">MAX(ROW($C$1:INDIRECT("$C"&amp;(ROW()-1)))*($F493=$C$1:INDIRECT("$C"&amp;(ROW()-1))),ROW($F$1:INDIRECT("$F"&amp;(ROW()-1)))*($F493=$F$1:INDIRECT("$F"&amp;(ROW()-1))))</f>
        <v>492</v>
      </c>
      <c r="K493" s="2" cm="1">
        <f t="array" aca="1" ref="K493" ca="1">IF($I493&gt;0,IF(INDEX($C:$C,$I493)=$C493,INDEX($S:$S,$I493),INDEX($T:$T,$I493)),1000)</f>
        <v>973.52046905484769</v>
      </c>
      <c r="L493" s="2" cm="1">
        <f t="array" aca="1" ref="L493" ca="1">IF($J493&gt;0,IF(INDEX($C:$C,$J493)=$F493,INDEX($S:$S,$J493),INDEX($T:$T,$J493)),1000)</f>
        <v>1036.3141411644988</v>
      </c>
      <c r="M493">
        <f t="shared" ca="1" si="56"/>
        <v>271.51959216090523</v>
      </c>
      <c r="N493">
        <f t="shared" ca="1" si="57"/>
        <v>389.74930812532739</v>
      </c>
      <c r="O493">
        <f t="shared" ca="1" si="58"/>
        <v>0.41060390416572901</v>
      </c>
      <c r="P493">
        <f t="shared" ca="1" si="59"/>
        <v>0.58939609583427111</v>
      </c>
      <c r="Q493">
        <f t="shared" si="54"/>
        <v>0</v>
      </c>
      <c r="R493">
        <f t="shared" si="55"/>
        <v>1</v>
      </c>
      <c r="S493" s="2">
        <f t="shared" ca="1" si="60"/>
        <v>960.38114412154437</v>
      </c>
      <c r="T493" s="2">
        <f t="shared" ca="1" si="61"/>
        <v>1049.453466097802</v>
      </c>
    </row>
    <row r="494" spans="1:86" x14ac:dyDescent="0.25">
      <c r="A494" t="s">
        <v>125</v>
      </c>
      <c r="C494" t="str">
        <f t="shared" si="62"/>
        <v>http://www.aurochs.org/games/cowthello/!</v>
      </c>
      <c r="D494" t="s">
        <v>243</v>
      </c>
      <c r="E494">
        <v>4</v>
      </c>
      <c r="F494" t="str">
        <f t="shared" si="63"/>
        <v>https://www.retrogames.cz/play_052-NES.php?emulator=retrocc!4</v>
      </c>
      <c r="G494">
        <v>11</v>
      </c>
      <c r="H494">
        <v>53</v>
      </c>
      <c r="I494" cm="1">
        <f t="array" aca="1" ref="I494" ca="1">MAX(ROW($C$1:INDIRECT("$C"&amp;(ROW()-1)))*($C494=$C$1:INDIRECT("$C"&amp;(ROW()-1))),ROW($F$1:INDIRECT("$F"&amp;(ROW()-1)))*($C494=$F$1:INDIRECT("$F"&amp;(ROW()-1))))</f>
        <v>463</v>
      </c>
      <c r="J494" cm="1">
        <f t="array" aca="1" ref="J494" ca="1">MAX(ROW($C$1:INDIRECT("$C"&amp;(ROW()-1)))*($F494=$C$1:INDIRECT("$C"&amp;(ROW()-1))),ROW($F$1:INDIRECT("$F"&amp;(ROW()-1)))*($F494=$F$1:INDIRECT("$F"&amp;(ROW()-1))))</f>
        <v>493</v>
      </c>
      <c r="K494" s="2" cm="1">
        <f t="array" aca="1" ref="K494" ca="1">IF($I494&gt;0,IF(INDEX($C:$C,$I494)=$C494,INDEX($S:$S,$I494),INDEX($T:$T,$I494)),1000)</f>
        <v>971.01599601418923</v>
      </c>
      <c r="L494" s="2" cm="1">
        <f t="array" aca="1" ref="L494" ca="1">IF($J494&gt;0,IF(INDEX($C:$C,$J494)=$F494,INDEX($S:$S,$J494),INDEX($T:$T,$J494)),1000)</f>
        <v>1049.453466097802</v>
      </c>
      <c r="M494">
        <f t="shared" ca="1" si="56"/>
        <v>267.63320197359053</v>
      </c>
      <c r="N494">
        <f t="shared" ca="1" si="57"/>
        <v>420.37188797913325</v>
      </c>
      <c r="O494">
        <f t="shared" ca="1" si="58"/>
        <v>0.38899886916822218</v>
      </c>
      <c r="P494">
        <f t="shared" ca="1" si="59"/>
        <v>0.61100113083177787</v>
      </c>
      <c r="Q494">
        <f t="shared" si="54"/>
        <v>0</v>
      </c>
      <c r="R494">
        <f t="shared" si="55"/>
        <v>1</v>
      </c>
      <c r="S494" s="2">
        <f t="shared" ca="1" si="60"/>
        <v>958.5680322008061</v>
      </c>
      <c r="T494" s="2">
        <f t="shared" ca="1" si="61"/>
        <v>1061.901429911185</v>
      </c>
    </row>
    <row r="495" spans="1:86" x14ac:dyDescent="0.25">
      <c r="A495" t="s">
        <v>243</v>
      </c>
      <c r="B495">
        <v>4</v>
      </c>
      <c r="C495" t="str">
        <f t="shared" si="62"/>
        <v>https://www.retrogames.cz/play_052-NES.php?emulator=retrocc!4</v>
      </c>
      <c r="D495" t="s">
        <v>194</v>
      </c>
      <c r="F495" t="str">
        <f t="shared" si="63"/>
        <v>https://www.hanshq.net/files/othello/web/web_othello.html!</v>
      </c>
      <c r="G495">
        <v>8</v>
      </c>
      <c r="H495">
        <v>56</v>
      </c>
      <c r="I495" cm="1">
        <f t="array" aca="1" ref="I495" ca="1">MAX(ROW($C$1:INDIRECT("$C"&amp;(ROW()-1)))*($C495=$C$1:INDIRECT("$C"&amp;(ROW()-1))),ROW($F$1:INDIRECT("$F"&amp;(ROW()-1)))*($C495=$F$1:INDIRECT("$F"&amp;(ROW()-1))))</f>
        <v>494</v>
      </c>
      <c r="J495" cm="1">
        <f t="array" aca="1" ref="J495" ca="1">MAX(ROW($C$1:INDIRECT("$C"&amp;(ROW()-1)))*($F495=$C$1:INDIRECT("$C"&amp;(ROW()-1))),ROW($F$1:INDIRECT("$F"&amp;(ROW()-1)))*($F495=$F$1:INDIRECT("$F"&amp;(ROW()-1))))</f>
        <v>478</v>
      </c>
      <c r="K495" s="2" cm="1">
        <f t="array" aca="1" ref="K495" ca="1">IF($I495&gt;0,IF(INDEX($C:$C,$I495)=$C495,INDEX($S:$S,$I495),INDEX($T:$T,$I495)),1000)</f>
        <v>1061.901429911185</v>
      </c>
      <c r="L495" s="2" cm="1">
        <f t="array" aca="1" ref="L495" ca="1">IF($J495&gt;0,IF(INDEX($C:$C,$J495)=$F495,INDEX($S:$S,$J495),INDEX($T:$T,$J495)),1000)</f>
        <v>1267.3729273165618</v>
      </c>
      <c r="M495">
        <f t="shared" ca="1" si="56"/>
        <v>451.59962724088081</v>
      </c>
      <c r="N495">
        <f t="shared" ca="1" si="57"/>
        <v>1473.778845116766</v>
      </c>
      <c r="O495">
        <f t="shared" ca="1" si="58"/>
        <v>0.23455109409626471</v>
      </c>
      <c r="P495">
        <f t="shared" ca="1" si="59"/>
        <v>0.76544890590373527</v>
      </c>
      <c r="Q495">
        <f t="shared" si="54"/>
        <v>0</v>
      </c>
      <c r="R495">
        <f t="shared" si="55"/>
        <v>1</v>
      </c>
      <c r="S495" s="2">
        <f t="shared" ca="1" si="60"/>
        <v>1054.3957949001046</v>
      </c>
      <c r="T495" s="2">
        <f t="shared" ca="1" si="61"/>
        <v>1274.8785623276422</v>
      </c>
    </row>
    <row r="496" spans="1:86" x14ac:dyDescent="0.25">
      <c r="A496" t="s">
        <v>243</v>
      </c>
      <c r="B496">
        <v>5</v>
      </c>
      <c r="C496" t="str">
        <f t="shared" si="62"/>
        <v>https://www.retrogames.cz/play_052-NES.php?emulator=retrocc!5</v>
      </c>
      <c r="D496" t="s">
        <v>17</v>
      </c>
      <c r="E496">
        <v>2</v>
      </c>
      <c r="F496" t="str">
        <f t="shared" si="63"/>
        <v>https://www.enil.no/othello!2</v>
      </c>
      <c r="G496">
        <v>61</v>
      </c>
      <c r="H496">
        <v>2</v>
      </c>
      <c r="I496" cm="1">
        <f t="array" aca="1" ref="I496" ca="1">MAX(ROW($C$1:INDIRECT("$C"&amp;(ROW()-1)))*($C496=$C$1:INDIRECT("$C"&amp;(ROW()-1))),ROW($F$1:INDIRECT("$F"&amp;(ROW()-1)))*($C496=$F$1:INDIRECT("$F"&amp;(ROW()-1))))</f>
        <v>485</v>
      </c>
      <c r="J496" cm="1">
        <f t="array" aca="1" ref="J496" ca="1">MAX(ROW($C$1:INDIRECT("$C"&amp;(ROW()-1)))*($F496=$C$1:INDIRECT("$C"&amp;(ROW()-1))),ROW($F$1:INDIRECT("$F"&amp;(ROW()-1)))*($F496=$F$1:INDIRECT("$F"&amp;(ROW()-1))))</f>
        <v>479</v>
      </c>
      <c r="K496" s="2" cm="1">
        <f t="array" aca="1" ref="K496" ca="1">IF($I496&gt;0,IF(INDEX($C:$C,$I496)=$C496,INDEX($S:$S,$I496),INDEX($T:$T,$I496)),1000)</f>
        <v>1028.2787974443763</v>
      </c>
      <c r="L496" s="2" cm="1">
        <f t="array" aca="1" ref="L496" ca="1">IF($J496&gt;0,IF(INDEX($C:$C,$J496)=$F496,INDEX($S:$S,$J496),INDEX($T:$T,$J496)),1000)</f>
        <v>1117.9246344680907</v>
      </c>
      <c r="M496">
        <f t="shared" ca="1" si="56"/>
        <v>372.1319799237416</v>
      </c>
      <c r="N496">
        <f t="shared" ca="1" si="57"/>
        <v>623.46429375263108</v>
      </c>
      <c r="O496">
        <f t="shared" ca="1" si="58"/>
        <v>0.37377799592358296</v>
      </c>
      <c r="P496">
        <f t="shared" ca="1" si="59"/>
        <v>0.62622200407641704</v>
      </c>
      <c r="Q496">
        <f t="shared" si="54"/>
        <v>1</v>
      </c>
      <c r="R496">
        <f t="shared" si="55"/>
        <v>0</v>
      </c>
      <c r="S496" s="2">
        <f t="shared" ca="1" si="60"/>
        <v>1048.3179015748217</v>
      </c>
      <c r="T496" s="2">
        <f t="shared" ca="1" si="61"/>
        <v>1097.8855303376454</v>
      </c>
      <c r="V496" t="s">
        <v>93</v>
      </c>
      <c r="W496" t="s">
        <v>38</v>
      </c>
      <c r="X496" t="s">
        <v>43</v>
      </c>
      <c r="Y496" t="s">
        <v>29</v>
      </c>
      <c r="Z496" t="s">
        <v>56</v>
      </c>
      <c r="AA496" t="s">
        <v>72</v>
      </c>
      <c r="AB496" t="s">
        <v>76</v>
      </c>
      <c r="AC496" t="s">
        <v>30</v>
      </c>
      <c r="AD496" t="s">
        <v>32</v>
      </c>
      <c r="AE496" t="s">
        <v>75</v>
      </c>
      <c r="AF496" t="s">
        <v>42</v>
      </c>
      <c r="AG496" t="s">
        <v>55</v>
      </c>
      <c r="AH496" t="s">
        <v>79</v>
      </c>
      <c r="AI496" t="s">
        <v>54</v>
      </c>
      <c r="AJ496" t="s">
        <v>74</v>
      </c>
      <c r="AK496" t="s">
        <v>57</v>
      </c>
      <c r="AL496" t="s">
        <v>73</v>
      </c>
      <c r="AM496" t="s">
        <v>71</v>
      </c>
      <c r="AN496" t="s">
        <v>77</v>
      </c>
      <c r="AO496" t="s">
        <v>78</v>
      </c>
      <c r="AP496" t="s">
        <v>70</v>
      </c>
      <c r="AQ496" t="s">
        <v>24</v>
      </c>
      <c r="AR496" t="s">
        <v>62</v>
      </c>
      <c r="AS496" t="s">
        <v>59</v>
      </c>
      <c r="AT496" t="s">
        <v>48</v>
      </c>
      <c r="AU496" t="s">
        <v>21</v>
      </c>
      <c r="AV496" t="s">
        <v>22</v>
      </c>
      <c r="AW496" t="s">
        <v>31</v>
      </c>
      <c r="AX496" t="s">
        <v>26</v>
      </c>
      <c r="AY496" t="s">
        <v>27</v>
      </c>
      <c r="AZ496" t="s">
        <v>58</v>
      </c>
      <c r="BA496" t="s">
        <v>23</v>
      </c>
      <c r="BB496" t="s">
        <v>36</v>
      </c>
      <c r="BC496" t="s">
        <v>49</v>
      </c>
      <c r="BD496" t="s">
        <v>25</v>
      </c>
      <c r="BE496" t="s">
        <v>64</v>
      </c>
      <c r="BF496" t="s">
        <v>41</v>
      </c>
      <c r="BG496" t="s">
        <v>66</v>
      </c>
      <c r="BH496" t="s">
        <v>28</v>
      </c>
      <c r="BI496" t="s">
        <v>35</v>
      </c>
      <c r="BJ496" t="s">
        <v>69</v>
      </c>
      <c r="BK496" t="s">
        <v>67</v>
      </c>
      <c r="BL496" t="s">
        <v>63</v>
      </c>
      <c r="BM496" t="s">
        <v>68</v>
      </c>
      <c r="BN496" t="s">
        <v>61</v>
      </c>
      <c r="BO496" t="s">
        <v>50</v>
      </c>
      <c r="BP496" t="s">
        <v>65</v>
      </c>
      <c r="BQ496" t="s">
        <v>87</v>
      </c>
      <c r="BR496" t="s">
        <v>51</v>
      </c>
      <c r="BS496" t="s">
        <v>53</v>
      </c>
      <c r="BT496" t="s">
        <v>39</v>
      </c>
      <c r="BU496" t="s">
        <v>87</v>
      </c>
      <c r="BV496" t="s">
        <v>34</v>
      </c>
      <c r="BW496" t="s">
        <v>87</v>
      </c>
      <c r="BX496" t="s">
        <v>60</v>
      </c>
      <c r="BY496" t="s">
        <v>87</v>
      </c>
      <c r="BZ496" t="s">
        <v>47</v>
      </c>
      <c r="CA496" t="s">
        <v>46</v>
      </c>
      <c r="CB496" t="s">
        <v>44</v>
      </c>
      <c r="CC496" t="s">
        <v>37</v>
      </c>
      <c r="CD496" t="s">
        <v>45</v>
      </c>
      <c r="CE496" t="s">
        <v>87</v>
      </c>
      <c r="CF496" t="s">
        <v>40</v>
      </c>
      <c r="CG496" t="s">
        <v>87</v>
      </c>
      <c r="CH496" t="s">
        <v>20</v>
      </c>
    </row>
    <row r="497" spans="1:81" x14ac:dyDescent="0.25">
      <c r="A497" t="s">
        <v>243</v>
      </c>
      <c r="B497">
        <v>5</v>
      </c>
      <c r="C497" t="str">
        <f t="shared" si="62"/>
        <v>https://www.retrogames.cz/play_052-NES.php?emulator=retrocc!5</v>
      </c>
      <c r="D497" t="s">
        <v>17</v>
      </c>
      <c r="E497">
        <v>3</v>
      </c>
      <c r="F497" t="str">
        <f t="shared" si="63"/>
        <v>https://www.enil.no/othello!3</v>
      </c>
      <c r="G497">
        <v>26</v>
      </c>
      <c r="H497">
        <v>38</v>
      </c>
      <c r="I497" cm="1">
        <f t="array" aca="1" ref="I497" ca="1">MAX(ROW($C$1:INDIRECT("$C"&amp;(ROW()-1)))*($C497=$C$1:INDIRECT("$C"&amp;(ROW()-1))),ROW($F$1:INDIRECT("$F"&amp;(ROW()-1)))*($C497=$F$1:INDIRECT("$F"&amp;(ROW()-1))))</f>
        <v>496</v>
      </c>
      <c r="J497" cm="1">
        <f t="array" aca="1" ref="J497" ca="1">MAX(ROW($C$1:INDIRECT("$C"&amp;(ROW()-1)))*($F497=$C$1:INDIRECT("$C"&amp;(ROW()-1))),ROW($F$1:INDIRECT("$F"&amp;(ROW()-1)))*($F497=$F$1:INDIRECT("$F"&amp;(ROW()-1))))</f>
        <v>483</v>
      </c>
      <c r="K497" s="2" cm="1">
        <f t="array" aca="1" ref="K497" ca="1">IF($I497&gt;0,IF(INDEX($C:$C,$I497)=$C497,INDEX($S:$S,$I497),INDEX($T:$T,$I497)),1000)</f>
        <v>1048.3179015748217</v>
      </c>
      <c r="L497" s="2" cm="1">
        <f t="array" aca="1" ref="L497" ca="1">IF($J497&gt;0,IF(INDEX($C:$C,$J497)=$F497,INDEX($S:$S,$J497),INDEX($T:$T,$J497)),1000)</f>
        <v>1153.3201955099817</v>
      </c>
      <c r="M497">
        <f t="shared" ca="1" si="56"/>
        <v>417.63294812066175</v>
      </c>
      <c r="N497">
        <f t="shared" ca="1" si="57"/>
        <v>764.36446517675358</v>
      </c>
      <c r="O497">
        <f t="shared" ca="1" si="58"/>
        <v>0.35332814050378686</v>
      </c>
      <c r="P497">
        <f t="shared" ca="1" si="59"/>
        <v>0.6466718594962132</v>
      </c>
      <c r="Q497">
        <f t="shared" si="54"/>
        <v>0</v>
      </c>
      <c r="R497">
        <f t="shared" si="55"/>
        <v>1</v>
      </c>
      <c r="S497" s="2">
        <f t="shared" ca="1" si="60"/>
        <v>1037.0114010787006</v>
      </c>
      <c r="T497" s="2">
        <f t="shared" ca="1" si="61"/>
        <v>1164.6266960061027</v>
      </c>
      <c r="V497" t="s">
        <v>93</v>
      </c>
      <c r="W497" t="s">
        <v>30</v>
      </c>
      <c r="X497" t="s">
        <v>20</v>
      </c>
      <c r="Y497" t="s">
        <v>29</v>
      </c>
      <c r="Z497" t="s">
        <v>38</v>
      </c>
      <c r="AA497" t="s">
        <v>21</v>
      </c>
      <c r="AB497" t="s">
        <v>22</v>
      </c>
      <c r="AC497" t="s">
        <v>26</v>
      </c>
      <c r="AD497" t="s">
        <v>23</v>
      </c>
      <c r="AE497" t="s">
        <v>32</v>
      </c>
      <c r="AF497" t="s">
        <v>79</v>
      </c>
      <c r="AG497" t="s">
        <v>49</v>
      </c>
      <c r="AH497" t="s">
        <v>27</v>
      </c>
      <c r="AI497" t="s">
        <v>43</v>
      </c>
      <c r="AJ497" t="s">
        <v>55</v>
      </c>
      <c r="AK497" t="s">
        <v>34</v>
      </c>
      <c r="AL497" t="s">
        <v>37</v>
      </c>
      <c r="AM497" t="s">
        <v>56</v>
      </c>
      <c r="AN497" t="s">
        <v>62</v>
      </c>
      <c r="AO497" t="s">
        <v>54</v>
      </c>
      <c r="AP497" t="s">
        <v>59</v>
      </c>
      <c r="AQ497" t="s">
        <v>57</v>
      </c>
      <c r="AR497" t="s">
        <v>28</v>
      </c>
      <c r="AS497" t="s">
        <v>58</v>
      </c>
      <c r="AT497" t="s">
        <v>61</v>
      </c>
      <c r="AU497" t="s">
        <v>35</v>
      </c>
      <c r="AV497" t="s">
        <v>53</v>
      </c>
      <c r="AW497" t="s">
        <v>31</v>
      </c>
      <c r="AX497" t="s">
        <v>46</v>
      </c>
      <c r="AY497" t="s">
        <v>24</v>
      </c>
      <c r="AZ497" t="s">
        <v>44</v>
      </c>
      <c r="BA497" t="s">
        <v>42</v>
      </c>
      <c r="BB497" t="s">
        <v>25</v>
      </c>
      <c r="BC497" t="s">
        <v>78</v>
      </c>
      <c r="BD497" t="s">
        <v>67</v>
      </c>
      <c r="BE497" t="s">
        <v>77</v>
      </c>
      <c r="BF497" t="s">
        <v>40</v>
      </c>
      <c r="BG497" t="s">
        <v>65</v>
      </c>
      <c r="BH497" t="s">
        <v>68</v>
      </c>
      <c r="BI497" t="s">
        <v>41</v>
      </c>
      <c r="BJ497" t="s">
        <v>47</v>
      </c>
      <c r="BK497" t="s">
        <v>45</v>
      </c>
      <c r="BL497" t="s">
        <v>52</v>
      </c>
      <c r="BM497" t="s">
        <v>51</v>
      </c>
      <c r="BN497" t="s">
        <v>64</v>
      </c>
      <c r="BO497" t="s">
        <v>39</v>
      </c>
      <c r="BP497" t="s">
        <v>48</v>
      </c>
      <c r="BQ497" t="s">
        <v>73</v>
      </c>
      <c r="BR497" t="s">
        <v>36</v>
      </c>
      <c r="BS497" t="s">
        <v>60</v>
      </c>
      <c r="BT497" t="s">
        <v>50</v>
      </c>
      <c r="BU497" t="s">
        <v>71</v>
      </c>
      <c r="BV497" t="s">
        <v>75</v>
      </c>
      <c r="BW497" t="s">
        <v>74</v>
      </c>
      <c r="BX497" t="s">
        <v>76</v>
      </c>
      <c r="BY497" t="s">
        <v>72</v>
      </c>
      <c r="BZ497" t="s">
        <v>70</v>
      </c>
      <c r="CA497" t="s">
        <v>69</v>
      </c>
      <c r="CB497" t="s">
        <v>66</v>
      </c>
      <c r="CC497" t="s">
        <v>63</v>
      </c>
    </row>
    <row r="498" spans="1:81" x14ac:dyDescent="0.25">
      <c r="A498" t="s">
        <v>243</v>
      </c>
      <c r="B498">
        <v>5</v>
      </c>
      <c r="C498" t="str">
        <f t="shared" si="62"/>
        <v>https://www.retrogames.cz/play_052-NES.php?emulator=retrocc!5</v>
      </c>
      <c r="D498" t="s">
        <v>17</v>
      </c>
      <c r="E498">
        <v>5</v>
      </c>
      <c r="F498" t="str">
        <f t="shared" si="63"/>
        <v>https://www.enil.no/othello!5</v>
      </c>
      <c r="G498">
        <v>29</v>
      </c>
      <c r="H498">
        <v>35</v>
      </c>
      <c r="I498" cm="1">
        <f t="array" aca="1" ref="I498" ca="1">MAX(ROW($C$1:INDIRECT("$C"&amp;(ROW()-1)))*($C498=$C$1:INDIRECT("$C"&amp;(ROW()-1))),ROW($F$1:INDIRECT("$F"&amp;(ROW()-1)))*($C498=$F$1:INDIRECT("$F"&amp;(ROW()-1))))</f>
        <v>497</v>
      </c>
      <c r="J498" cm="1">
        <f t="array" aca="1" ref="J498" ca="1">MAX(ROW($C$1:INDIRECT("$C"&amp;(ROW()-1)))*($F498=$C$1:INDIRECT("$C"&amp;(ROW()-1))),ROW($F$1:INDIRECT("$F"&amp;(ROW()-1)))*($F498=$F$1:INDIRECT("$F"&amp;(ROW()-1))))</f>
        <v>484</v>
      </c>
      <c r="K498" s="2" cm="1">
        <f t="array" aca="1" ref="K498" ca="1">IF($I498&gt;0,IF(INDEX($C:$C,$I498)=$C498,INDEX($S:$S,$I498),INDEX($T:$T,$I498)),1000)</f>
        <v>1037.0114010787006</v>
      </c>
      <c r="L498" s="2" cm="1">
        <f t="array" aca="1" ref="L498" ca="1">IF($J498&gt;0,IF(INDEX($C:$C,$J498)=$F498,INDEX($S:$S,$J498),INDEX($T:$T,$J498)),1000)</f>
        <v>1205.7361738450029</v>
      </c>
      <c r="M498">
        <f t="shared" ca="1" si="56"/>
        <v>391.31680836111008</v>
      </c>
      <c r="N498">
        <f t="shared" ca="1" si="57"/>
        <v>1033.5712838070285</v>
      </c>
      <c r="O498">
        <f t="shared" ca="1" si="58"/>
        <v>0.27462985374919829</v>
      </c>
      <c r="P498">
        <f t="shared" ca="1" si="59"/>
        <v>0.72537014625080165</v>
      </c>
      <c r="Q498">
        <f t="shared" si="54"/>
        <v>0</v>
      </c>
      <c r="R498">
        <f t="shared" si="55"/>
        <v>1</v>
      </c>
      <c r="S498" s="2">
        <f t="shared" ca="1" si="60"/>
        <v>1028.2232457587263</v>
      </c>
      <c r="T498" s="2">
        <f t="shared" ca="1" si="61"/>
        <v>1214.5243291649772</v>
      </c>
      <c r="V498" t="s">
        <v>93</v>
      </c>
      <c r="W498" t="s">
        <v>29</v>
      </c>
      <c r="X498" t="s">
        <v>22</v>
      </c>
      <c r="Y498" t="s">
        <v>49</v>
      </c>
      <c r="Z498" t="s">
        <v>23</v>
      </c>
      <c r="AA498" t="s">
        <v>38</v>
      </c>
      <c r="AB498" t="s">
        <v>79</v>
      </c>
      <c r="AC498" t="s">
        <v>21</v>
      </c>
      <c r="AD498" t="s">
        <v>32</v>
      </c>
      <c r="AE498" t="s">
        <v>28</v>
      </c>
      <c r="AF498" t="s">
        <v>27</v>
      </c>
      <c r="AG498" t="s">
        <v>34</v>
      </c>
      <c r="AH498" t="s">
        <v>35</v>
      </c>
      <c r="AI498" t="s">
        <v>43</v>
      </c>
      <c r="AJ498" t="s">
        <v>37</v>
      </c>
      <c r="AK498" t="s">
        <v>20</v>
      </c>
      <c r="AL498" t="s">
        <v>42</v>
      </c>
      <c r="AM498" t="s">
        <v>26</v>
      </c>
      <c r="AN498" t="s">
        <v>30</v>
      </c>
      <c r="AO498" t="s">
        <v>77</v>
      </c>
      <c r="AP498" t="s">
        <v>76</v>
      </c>
      <c r="AQ498" t="s">
        <v>72</v>
      </c>
      <c r="AR498" t="s">
        <v>74</v>
      </c>
      <c r="AS498" t="s">
        <v>48</v>
      </c>
      <c r="AT498" t="s">
        <v>68</v>
      </c>
      <c r="AU498" t="s">
        <v>55</v>
      </c>
      <c r="AV498" t="s">
        <v>78</v>
      </c>
      <c r="AW498" t="s">
        <v>25</v>
      </c>
      <c r="AX498" t="s">
        <v>44</v>
      </c>
      <c r="AY498" t="s">
        <v>36</v>
      </c>
      <c r="AZ498" t="s">
        <v>41</v>
      </c>
      <c r="BA498" t="s">
        <v>64</v>
      </c>
      <c r="BB498" t="s">
        <v>31</v>
      </c>
      <c r="BC498" t="s">
        <v>24</v>
      </c>
      <c r="BD498" t="s">
        <v>57</v>
      </c>
      <c r="BE498" t="s">
        <v>46</v>
      </c>
      <c r="BF498" t="s">
        <v>47</v>
      </c>
      <c r="BG498" t="s">
        <v>60</v>
      </c>
      <c r="BH498" t="s">
        <v>39</v>
      </c>
      <c r="BI498" t="s">
        <v>52</v>
      </c>
      <c r="BJ498" t="s">
        <v>56</v>
      </c>
      <c r="BK498" t="s">
        <v>73</v>
      </c>
      <c r="BL498" t="s">
        <v>61</v>
      </c>
      <c r="BM498" t="s">
        <v>65</v>
      </c>
      <c r="BN498" t="s">
        <v>40</v>
      </c>
      <c r="BO498" t="s">
        <v>58</v>
      </c>
      <c r="BP498" t="s">
        <v>59</v>
      </c>
      <c r="BQ498" t="s">
        <v>63</v>
      </c>
      <c r="BR498" t="s">
        <v>66</v>
      </c>
      <c r="BS498" t="s">
        <v>53</v>
      </c>
      <c r="BT498" t="s">
        <v>51</v>
      </c>
      <c r="BU498" t="s">
        <v>69</v>
      </c>
      <c r="BV498" t="s">
        <v>50</v>
      </c>
      <c r="BW498" t="s">
        <v>45</v>
      </c>
      <c r="BX498" t="s">
        <v>67</v>
      </c>
      <c r="BY498" t="s">
        <v>54</v>
      </c>
      <c r="BZ498" t="s">
        <v>71</v>
      </c>
      <c r="CA498" t="s">
        <v>75</v>
      </c>
      <c r="CB498" t="s">
        <v>62</v>
      </c>
      <c r="CC498" t="s">
        <v>70</v>
      </c>
    </row>
    <row r="499" spans="1:81" x14ac:dyDescent="0.25">
      <c r="A499" t="s">
        <v>243</v>
      </c>
      <c r="B499">
        <v>5</v>
      </c>
      <c r="C499" t="str">
        <f t="shared" si="62"/>
        <v>https://www.retrogames.cz/play_052-NES.php?emulator=retrocc!5</v>
      </c>
      <c r="D499" t="s">
        <v>17</v>
      </c>
      <c r="E499">
        <v>8</v>
      </c>
      <c r="F499" t="str">
        <f t="shared" si="63"/>
        <v>https://www.enil.no/othello!8</v>
      </c>
      <c r="G499">
        <v>21</v>
      </c>
      <c r="H499">
        <v>43</v>
      </c>
      <c r="I499" cm="1">
        <f t="array" aca="1" ref="I499" ca="1">MAX(ROW($C$1:INDIRECT("$C"&amp;(ROW()-1)))*($C499=$C$1:INDIRECT("$C"&amp;(ROW()-1))),ROW($F$1:INDIRECT("$F"&amp;(ROW()-1)))*($C499=$F$1:INDIRECT("$F"&amp;(ROW()-1))))</f>
        <v>498</v>
      </c>
      <c r="J499" cm="1">
        <f t="array" aca="1" ref="J499" ca="1">MAX(ROW($C$1:INDIRECT("$C"&amp;(ROW()-1)))*($F499=$C$1:INDIRECT("$C"&amp;(ROW()-1))),ROW($F$1:INDIRECT("$F"&amp;(ROW()-1)))*($F499=$F$1:INDIRECT("$F"&amp;(ROW()-1))))</f>
        <v>485</v>
      </c>
      <c r="K499" s="2" cm="1">
        <f t="array" aca="1" ref="K499" ca="1">IF($I499&gt;0,IF(INDEX($C:$C,$I499)=$C499,INDEX($S:$S,$I499),INDEX($T:$T,$I499)),1000)</f>
        <v>1028.2232457587263</v>
      </c>
      <c r="L499" s="2" cm="1">
        <f t="array" aca="1" ref="L499" ca="1">IF($J499&gt;0,IF(INDEX($C:$C,$J499)=$F499,INDEX($S:$S,$J499),INDEX($T:$T,$J499)),1000)</f>
        <v>1352.552999777374</v>
      </c>
      <c r="M499">
        <f t="shared" ca="1" si="56"/>
        <v>372.01299813468614</v>
      </c>
      <c r="N499">
        <f t="shared" ca="1" si="57"/>
        <v>2406.4813453324823</v>
      </c>
      <c r="O499">
        <f t="shared" ca="1" si="58"/>
        <v>0.13389014053937803</v>
      </c>
      <c r="P499">
        <f t="shared" ca="1" si="59"/>
        <v>0.86610985946062191</v>
      </c>
      <c r="Q499">
        <f t="shared" si="54"/>
        <v>0</v>
      </c>
      <c r="R499">
        <f t="shared" si="55"/>
        <v>1</v>
      </c>
      <c r="S499" s="2">
        <f t="shared" ca="1" si="60"/>
        <v>1023.9387612614662</v>
      </c>
      <c r="T499" s="2">
        <f t="shared" ca="1" si="61"/>
        <v>1356.8374842746341</v>
      </c>
      <c r="V499" t="s">
        <v>93</v>
      </c>
      <c r="W499" t="s">
        <v>29</v>
      </c>
      <c r="X499" t="s">
        <v>22</v>
      </c>
      <c r="Y499" t="s">
        <v>30</v>
      </c>
      <c r="Z499" t="s">
        <v>32</v>
      </c>
      <c r="AA499" t="s">
        <v>54</v>
      </c>
      <c r="AB499" t="s">
        <v>79</v>
      </c>
      <c r="AC499" t="s">
        <v>23</v>
      </c>
      <c r="AD499" t="s">
        <v>35</v>
      </c>
      <c r="AE499" t="s">
        <v>43</v>
      </c>
      <c r="AF499" t="s">
        <v>62</v>
      </c>
      <c r="AG499" t="s">
        <v>38</v>
      </c>
      <c r="AH499" t="s">
        <v>72</v>
      </c>
      <c r="AI499" t="s">
        <v>74</v>
      </c>
      <c r="AJ499" t="s">
        <v>55</v>
      </c>
      <c r="AK499" t="s">
        <v>28</v>
      </c>
      <c r="AL499" t="s">
        <v>56</v>
      </c>
      <c r="AM499" t="s">
        <v>49</v>
      </c>
      <c r="AN499" t="s">
        <v>27</v>
      </c>
      <c r="AO499" t="s">
        <v>58</v>
      </c>
      <c r="AP499" t="s">
        <v>77</v>
      </c>
      <c r="AQ499" t="s">
        <v>59</v>
      </c>
      <c r="AR499" t="s">
        <v>71</v>
      </c>
      <c r="AS499" t="s">
        <v>76</v>
      </c>
      <c r="AT499" t="s">
        <v>48</v>
      </c>
      <c r="AU499" t="s">
        <v>57</v>
      </c>
      <c r="AV499" t="s">
        <v>60</v>
      </c>
      <c r="AW499" t="s">
        <v>66</v>
      </c>
      <c r="AX499" t="s">
        <v>26</v>
      </c>
      <c r="AY499" t="s">
        <v>34</v>
      </c>
      <c r="AZ499" t="s">
        <v>73</v>
      </c>
      <c r="BA499" t="s">
        <v>53</v>
      </c>
      <c r="BB499" t="s">
        <v>75</v>
      </c>
      <c r="BC499" t="s">
        <v>61</v>
      </c>
      <c r="BD499" t="s">
        <v>42</v>
      </c>
      <c r="BE499" t="s">
        <v>25</v>
      </c>
      <c r="BF499" t="s">
        <v>21</v>
      </c>
      <c r="BG499" t="s">
        <v>78</v>
      </c>
      <c r="BH499" t="s">
        <v>50</v>
      </c>
      <c r="BI499" t="s">
        <v>31</v>
      </c>
      <c r="BJ499" t="s">
        <v>36</v>
      </c>
      <c r="BK499" t="s">
        <v>20</v>
      </c>
      <c r="BL499" t="s">
        <v>46</v>
      </c>
      <c r="BM499" t="s">
        <v>47</v>
      </c>
      <c r="BN499" t="s">
        <v>44</v>
      </c>
      <c r="BO499" t="s">
        <v>51</v>
      </c>
      <c r="BP499" t="s">
        <v>52</v>
      </c>
      <c r="BQ499" t="s">
        <v>41</v>
      </c>
      <c r="BR499" t="s">
        <v>39</v>
      </c>
      <c r="BS499" t="s">
        <v>64</v>
      </c>
      <c r="BT499" t="s">
        <v>65</v>
      </c>
      <c r="BU499" t="s">
        <v>24</v>
      </c>
      <c r="BV499" t="s">
        <v>37</v>
      </c>
      <c r="BW499" t="s">
        <v>45</v>
      </c>
      <c r="BX499" t="s">
        <v>70</v>
      </c>
      <c r="BY499" t="s">
        <v>68</v>
      </c>
      <c r="BZ499" t="s">
        <v>67</v>
      </c>
      <c r="CA499" t="s">
        <v>40</v>
      </c>
      <c r="CB499" t="s">
        <v>63</v>
      </c>
      <c r="CC499" t="s">
        <v>69</v>
      </c>
    </row>
    <row r="500" spans="1:81" x14ac:dyDescent="0.25">
      <c r="A500" t="s">
        <v>243</v>
      </c>
      <c r="B500">
        <v>5</v>
      </c>
      <c r="C500" t="str">
        <f t="shared" si="62"/>
        <v>https://www.retrogames.cz/play_052-NES.php?emulator=retrocc!5</v>
      </c>
      <c r="D500" t="s">
        <v>197</v>
      </c>
      <c r="F500" t="str">
        <f t="shared" si="63"/>
        <v>http://www.quickhack.net/flipout/demo/!</v>
      </c>
      <c r="G500">
        <v>40</v>
      </c>
      <c r="H500">
        <v>24</v>
      </c>
      <c r="I500" cm="1">
        <f t="array" aca="1" ref="I500" ca="1">MAX(ROW($C$1:INDIRECT("$C"&amp;(ROW()-1)))*($C500=$C$1:INDIRECT("$C"&amp;(ROW()-1))),ROW($F$1:INDIRECT("$F"&amp;(ROW()-1)))*($C500=$F$1:INDIRECT("$F"&amp;(ROW()-1))))</f>
        <v>499</v>
      </c>
      <c r="J500" cm="1">
        <f t="array" aca="1" ref="J500" ca="1">MAX(ROW($C$1:INDIRECT("$C"&amp;(ROW()-1)))*($F500=$C$1:INDIRECT("$C"&amp;(ROW()-1))),ROW($F$1:INDIRECT("$F"&amp;(ROW()-1)))*($F500=$F$1:INDIRECT("$F"&amp;(ROW()-1))))</f>
        <v>473</v>
      </c>
      <c r="K500" s="2" cm="1">
        <f t="array" aca="1" ref="K500" ca="1">IF($I500&gt;0,IF(INDEX($C:$C,$I500)=$C500,INDEX($S:$S,$I500),INDEX($T:$T,$I500)),1000)</f>
        <v>1023.9387612614662</v>
      </c>
      <c r="L500" s="2" cm="1">
        <f t="array" aca="1" ref="L500" ca="1">IF($J500&gt;0,IF(INDEX($C:$C,$J500)=$F500,INDEX($S:$S,$J500),INDEX($T:$T,$J500)),1000)</f>
        <v>1090.3427110689752</v>
      </c>
      <c r="M500">
        <f t="shared" ca="1" si="56"/>
        <v>362.95008559006385</v>
      </c>
      <c r="N500">
        <f t="shared" ca="1" si="57"/>
        <v>531.93280868735701</v>
      </c>
      <c r="O500">
        <f t="shared" ca="1" si="58"/>
        <v>0.40558389026212227</v>
      </c>
      <c r="P500">
        <f t="shared" ca="1" si="59"/>
        <v>0.59441610973787773</v>
      </c>
      <c r="Q500">
        <f t="shared" si="54"/>
        <v>1</v>
      </c>
      <c r="R500">
        <f t="shared" si="55"/>
        <v>0</v>
      </c>
      <c r="S500" s="2">
        <f t="shared" ca="1" si="60"/>
        <v>1042.9600767730783</v>
      </c>
      <c r="T500" s="2">
        <f t="shared" ca="1" si="61"/>
        <v>1071.3213955573631</v>
      </c>
    </row>
    <row r="501" spans="1:81" x14ac:dyDescent="0.25">
      <c r="A501" t="s">
        <v>243</v>
      </c>
      <c r="B501">
        <v>5</v>
      </c>
      <c r="C501" t="str">
        <f t="shared" si="62"/>
        <v>https://www.retrogames.cz/play_052-NES.php?emulator=retrocc!5</v>
      </c>
      <c r="D501" t="s">
        <v>190</v>
      </c>
      <c r="E501">
        <v>10</v>
      </c>
      <c r="F501" t="str">
        <f t="shared" si="63"/>
        <v>https://ogeon.github.io/reversi/!10</v>
      </c>
      <c r="G501">
        <v>52</v>
      </c>
      <c r="H501">
        <v>12</v>
      </c>
      <c r="I501" cm="1">
        <f t="array" aca="1" ref="I501" ca="1">MAX(ROW($C$1:INDIRECT("$C"&amp;(ROW()-1)))*($C501=$C$1:INDIRECT("$C"&amp;(ROW()-1))),ROW($F$1:INDIRECT("$F"&amp;(ROW()-1)))*($C501=$F$1:INDIRECT("$F"&amp;(ROW()-1))))</f>
        <v>500</v>
      </c>
      <c r="J501" cm="1">
        <f t="array" aca="1" ref="J501" ca="1">MAX(ROW($C$1:INDIRECT("$C"&amp;(ROW()-1)))*($F501=$C$1:INDIRECT("$C"&amp;(ROW()-1))),ROW($F$1:INDIRECT("$F"&amp;(ROW()-1)))*($F501=$F$1:INDIRECT("$F"&amp;(ROW()-1))))</f>
        <v>482</v>
      </c>
      <c r="K501" s="2" cm="1">
        <f t="array" aca="1" ref="K501" ca="1">IF($I501&gt;0,IF(INDEX($C:$C,$I501)=$C501,INDEX($S:$S,$I501),INDEX($T:$T,$I501)),1000)</f>
        <v>1042.9600767730783</v>
      </c>
      <c r="L501" s="2" cm="1">
        <f t="array" aca="1" ref="L501" ca="1">IF($J501&gt;0,IF(INDEX($C:$C,$J501)=$F501,INDEX($S:$S,$J501),INDEX($T:$T,$J501)),1000)</f>
        <v>1090.1964656760654</v>
      </c>
      <c r="M501">
        <f t="shared" ca="1" si="56"/>
        <v>404.94887048225058</v>
      </c>
      <c r="N501">
        <f t="shared" ca="1" si="57"/>
        <v>531.48518622210554</v>
      </c>
      <c r="O501">
        <f t="shared" ca="1" si="58"/>
        <v>0.43243714555556573</v>
      </c>
      <c r="P501">
        <f t="shared" ca="1" si="59"/>
        <v>0.56756285444443422</v>
      </c>
      <c r="Q501">
        <f t="shared" si="54"/>
        <v>1</v>
      </c>
      <c r="R501">
        <f t="shared" si="55"/>
        <v>0</v>
      </c>
      <c r="S501" s="2">
        <f t="shared" ca="1" si="60"/>
        <v>1061.1220881153001</v>
      </c>
      <c r="T501" s="2">
        <f t="shared" ca="1" si="61"/>
        <v>1072.0344543338435</v>
      </c>
    </row>
    <row r="502" spans="1:81" x14ac:dyDescent="0.25">
      <c r="A502" t="s">
        <v>243</v>
      </c>
      <c r="B502">
        <v>5</v>
      </c>
      <c r="C502" t="str">
        <f t="shared" si="62"/>
        <v>https://www.retrogames.cz/play_052-NES.php?emulator=retrocc!5</v>
      </c>
      <c r="D502" t="s">
        <v>118</v>
      </c>
      <c r="F502" t="str">
        <f t="shared" si="63"/>
        <v>http://omerkel.github.io/UCThello/html5/src/!</v>
      </c>
      <c r="G502">
        <v>64</v>
      </c>
      <c r="H502">
        <v>0</v>
      </c>
      <c r="I502" cm="1">
        <f t="array" aca="1" ref="I502" ca="1">MAX(ROW($C$1:INDIRECT("$C"&amp;(ROW()-1)))*($C502=$C$1:INDIRECT("$C"&amp;(ROW()-1))),ROW($F$1:INDIRECT("$F"&amp;(ROW()-1)))*($C502=$F$1:INDIRECT("$F"&amp;(ROW()-1))))</f>
        <v>501</v>
      </c>
      <c r="J502" cm="1">
        <f t="array" aca="1" ref="J502" ca="1">MAX(ROW($C$1:INDIRECT("$C"&amp;(ROW()-1)))*($F502=$C$1:INDIRECT("$C"&amp;(ROW()-1))),ROW($F$1:INDIRECT("$F"&amp;(ROW()-1)))*($F502=$F$1:INDIRECT("$F"&amp;(ROW()-1))))</f>
        <v>486</v>
      </c>
      <c r="K502" s="2" cm="1">
        <f t="array" aca="1" ref="K502" ca="1">IF($I502&gt;0,IF(INDEX($C:$C,$I502)=$C502,INDEX($S:$S,$I502),INDEX($T:$T,$I502)),1000)</f>
        <v>1061.1220881153001</v>
      </c>
      <c r="L502" s="2" cm="1">
        <f t="array" aca="1" ref="L502" ca="1">IF($J502&gt;0,IF(INDEX($C:$C,$J502)=$F502,INDEX($S:$S,$J502),INDEX($T:$T,$J502)),1000)</f>
        <v>1042.1790623605675</v>
      </c>
      <c r="M502">
        <f t="shared" ca="1" si="56"/>
        <v>449.57817527008507</v>
      </c>
      <c r="N502">
        <f t="shared" ca="1" si="57"/>
        <v>403.13235528624324</v>
      </c>
      <c r="O502">
        <f t="shared" ca="1" si="58"/>
        <v>0.52723422446392187</v>
      </c>
      <c r="P502">
        <f t="shared" ca="1" si="59"/>
        <v>0.47276577553607818</v>
      </c>
      <c r="Q502">
        <f t="shared" si="54"/>
        <v>1</v>
      </c>
      <c r="R502">
        <f t="shared" si="55"/>
        <v>0</v>
      </c>
      <c r="S502" s="2">
        <f t="shared" ca="1" si="60"/>
        <v>1076.2505929324545</v>
      </c>
      <c r="T502" s="2">
        <f t="shared" ca="1" si="61"/>
        <v>1027.0505575434131</v>
      </c>
    </row>
    <row r="503" spans="1:81" x14ac:dyDescent="0.25">
      <c r="A503" t="s">
        <v>243</v>
      </c>
      <c r="B503">
        <v>5</v>
      </c>
      <c r="C503" t="str">
        <f t="shared" si="62"/>
        <v>https://www.retrogames.cz/play_052-NES.php?emulator=retrocc!5</v>
      </c>
      <c r="D503" t="s">
        <v>129</v>
      </c>
      <c r="E503" t="s">
        <v>95</v>
      </c>
      <c r="F503" t="str">
        <f t="shared" si="63"/>
        <v>http://www.midnightbeach.com/jon/ReversiScript/!Hard</v>
      </c>
      <c r="G503">
        <v>55</v>
      </c>
      <c r="H503">
        <v>9</v>
      </c>
      <c r="I503" cm="1">
        <f t="array" aca="1" ref="I503" ca="1">MAX(ROW($C$1:INDIRECT("$C"&amp;(ROW()-1)))*($C503=$C$1:INDIRECT("$C"&amp;(ROW()-1))),ROW($F$1:INDIRECT("$F"&amp;(ROW()-1)))*($C503=$F$1:INDIRECT("$F"&amp;(ROW()-1))))</f>
        <v>502</v>
      </c>
      <c r="J503" cm="1">
        <f t="array" aca="1" ref="J503" ca="1">MAX(ROW($C$1:INDIRECT("$C"&amp;(ROW()-1)))*($F503=$C$1:INDIRECT("$C"&amp;(ROW()-1))),ROW($F$1:INDIRECT("$F"&amp;(ROW()-1)))*($F503=$F$1:INDIRECT("$F"&amp;(ROW()-1))))</f>
        <v>480</v>
      </c>
      <c r="K503" s="2" cm="1">
        <f t="array" aca="1" ref="K503" ca="1">IF($I503&gt;0,IF(INDEX($C:$C,$I503)=$C503,INDEX($S:$S,$I503),INDEX($T:$T,$I503)),1000)</f>
        <v>1076.2505929324545</v>
      </c>
      <c r="L503" s="2" cm="1">
        <f t="array" aca="1" ref="L503" ca="1">IF($J503&gt;0,IF(INDEX($C:$C,$J503)=$F503,INDEX($S:$S,$J503),INDEX($T:$T,$J503)),1000)</f>
        <v>1041.3334899527365</v>
      </c>
      <c r="M503">
        <f t="shared" ca="1" si="56"/>
        <v>490.48584929151679</v>
      </c>
      <c r="N503">
        <f t="shared" ca="1" si="57"/>
        <v>401.17487399743817</v>
      </c>
      <c r="O503">
        <f t="shared" ca="1" si="58"/>
        <v>0.55008125454076784</v>
      </c>
      <c r="P503">
        <f t="shared" ca="1" si="59"/>
        <v>0.44991874545923216</v>
      </c>
      <c r="Q503">
        <f t="shared" si="54"/>
        <v>1</v>
      </c>
      <c r="R503">
        <f t="shared" si="55"/>
        <v>0</v>
      </c>
      <c r="S503" s="2">
        <f t="shared" ca="1" si="60"/>
        <v>1090.6479927871499</v>
      </c>
      <c r="T503" s="2">
        <f t="shared" ca="1" si="61"/>
        <v>1026.9360900980412</v>
      </c>
    </row>
    <row r="504" spans="1:81" x14ac:dyDescent="0.25">
      <c r="A504" t="s">
        <v>243</v>
      </c>
      <c r="B504">
        <v>5</v>
      </c>
      <c r="C504" t="str">
        <f t="shared" si="62"/>
        <v>https://www.retrogames.cz/play_052-NES.php?emulator=retrocc!5</v>
      </c>
      <c r="D504" t="s">
        <v>109</v>
      </c>
      <c r="E504" t="s">
        <v>95</v>
      </c>
      <c r="F504" t="str">
        <f t="shared" si="63"/>
        <v>https://hewgill.com/othello/!Hard</v>
      </c>
      <c r="G504">
        <v>59</v>
      </c>
      <c r="H504">
        <v>5</v>
      </c>
      <c r="I504" cm="1">
        <f t="array" aca="1" ref="I504" ca="1">MAX(ROW($C$1:INDIRECT("$C"&amp;(ROW()-1)))*($C504=$C$1:INDIRECT("$C"&amp;(ROW()-1))),ROW($F$1:INDIRECT("$F"&amp;(ROW()-1)))*($C504=$F$1:INDIRECT("$F"&amp;(ROW()-1))))</f>
        <v>503</v>
      </c>
      <c r="J504" cm="1">
        <f t="array" aca="1" ref="J504" ca="1">MAX(ROW($C$1:INDIRECT("$C"&amp;(ROW()-1)))*($F504=$C$1:INDIRECT("$C"&amp;(ROW()-1))),ROW($F$1:INDIRECT("$F"&amp;(ROW()-1)))*($F504=$F$1:INDIRECT("$F"&amp;(ROW()-1))))</f>
        <v>476</v>
      </c>
      <c r="K504" s="2" cm="1">
        <f t="array" aca="1" ref="K504" ca="1">IF($I504&gt;0,IF(INDEX($C:$C,$I504)=$C504,INDEX($S:$S,$I504),INDEX($T:$T,$I504)),1000)</f>
        <v>1090.6479927871499</v>
      </c>
      <c r="L504" s="2" cm="1">
        <f t="array" aca="1" ref="L504" ca="1">IF($J504&gt;0,IF(INDEX($C:$C,$J504)=$F504,INDEX($S:$S,$J504),INDEX($T:$T,$J504)),1000)</f>
        <v>1040.4960957750507</v>
      </c>
      <c r="M504">
        <f t="shared" ca="1" si="56"/>
        <v>532.86841884977412</v>
      </c>
      <c r="N504">
        <f t="shared" ca="1" si="57"/>
        <v>399.24569272667492</v>
      </c>
      <c r="O504">
        <f t="shared" ca="1" si="58"/>
        <v>0.57167723590039221</v>
      </c>
      <c r="P504">
        <f t="shared" ca="1" si="59"/>
        <v>0.42832276409960784</v>
      </c>
      <c r="Q504">
        <f t="shared" si="54"/>
        <v>1</v>
      </c>
      <c r="R504">
        <f t="shared" si="55"/>
        <v>0</v>
      </c>
      <c r="S504" s="2">
        <f t="shared" ca="1" si="60"/>
        <v>1104.3543212383372</v>
      </c>
      <c r="T504" s="2">
        <f t="shared" ca="1" si="61"/>
        <v>1026.7897673238633</v>
      </c>
    </row>
    <row r="505" spans="1:81" x14ac:dyDescent="0.25">
      <c r="A505" t="s">
        <v>243</v>
      </c>
      <c r="B505">
        <v>5</v>
      </c>
      <c r="C505" t="str">
        <f t="shared" si="62"/>
        <v>https://www.retrogames.cz/play_052-NES.php?emulator=retrocc!5</v>
      </c>
      <c r="D505" t="s">
        <v>113</v>
      </c>
      <c r="E505" t="s">
        <v>114</v>
      </c>
      <c r="F505" t="str">
        <f t="shared" si="63"/>
        <v>https://www.onlinespiele-sammlung.de/othello/othello-reversi-games/jean-christophe/!Expert</v>
      </c>
      <c r="G505">
        <v>35</v>
      </c>
      <c r="H505">
        <v>29</v>
      </c>
      <c r="I505" cm="1">
        <f t="array" aca="1" ref="I505" ca="1">MAX(ROW($C$1:INDIRECT("$C"&amp;(ROW()-1)))*($C505=$C$1:INDIRECT("$C"&amp;(ROW()-1))),ROW($F$1:INDIRECT("$F"&amp;(ROW()-1)))*($C505=$F$1:INDIRECT("$F"&amp;(ROW()-1))))</f>
        <v>504</v>
      </c>
      <c r="J505" cm="1">
        <f t="array" aca="1" ref="J505" ca="1">MAX(ROW($C$1:INDIRECT("$C"&amp;(ROW()-1)))*($F505=$C$1:INDIRECT("$C"&amp;(ROW()-1))),ROW($F$1:INDIRECT("$F"&amp;(ROW()-1)))*($F505=$F$1:INDIRECT("$F"&amp;(ROW()-1))))</f>
        <v>490</v>
      </c>
      <c r="K505" s="2" cm="1">
        <f t="array" aca="1" ref="K505" ca="1">IF($I505&gt;0,IF(INDEX($C:$C,$I505)=$C505,INDEX($S:$S,$I505),INDEX($T:$T,$I505)),1000)</f>
        <v>1104.3543212383372</v>
      </c>
      <c r="L505" s="2" cm="1">
        <f t="array" aca="1" ref="L505" ca="1">IF($J505&gt;0,IF(INDEX($C:$C,$J505)=$F505,INDEX($S:$S,$J505),INDEX($T:$T,$J505)),1000)</f>
        <v>1034.3426509480128</v>
      </c>
      <c r="M505">
        <f t="shared" ca="1" si="56"/>
        <v>576.614823690359</v>
      </c>
      <c r="N505">
        <f t="shared" ca="1" si="57"/>
        <v>385.35112159290031</v>
      </c>
      <c r="O505">
        <f t="shared" ca="1" si="58"/>
        <v>0.59941292778360222</v>
      </c>
      <c r="P505">
        <f t="shared" ca="1" si="59"/>
        <v>0.40058707221639772</v>
      </c>
      <c r="Q505">
        <f t="shared" si="54"/>
        <v>1</v>
      </c>
      <c r="R505">
        <f t="shared" si="55"/>
        <v>0</v>
      </c>
      <c r="S505" s="2">
        <f t="shared" ca="1" si="60"/>
        <v>1117.1731075492619</v>
      </c>
      <c r="T505" s="2">
        <f t="shared" ca="1" si="61"/>
        <v>1021.5238646370881</v>
      </c>
    </row>
    <row r="506" spans="1:81" x14ac:dyDescent="0.25">
      <c r="A506" t="s">
        <v>243</v>
      </c>
      <c r="B506">
        <v>5</v>
      </c>
      <c r="C506" t="str">
        <f t="shared" si="62"/>
        <v>https://www.retrogames.cz/play_052-NES.php?emulator=retrocc!5</v>
      </c>
      <c r="D506" t="s">
        <v>122</v>
      </c>
      <c r="E506" t="s">
        <v>123</v>
      </c>
      <c r="F506" t="str">
        <f t="shared" si="63"/>
        <v>https://www.onlinespiele-sammlung.de/othello/othello-reversi-games/norvig/!Difficult</v>
      </c>
      <c r="G506">
        <v>53</v>
      </c>
      <c r="H506">
        <v>11</v>
      </c>
      <c r="I506" cm="1">
        <f t="array" aca="1" ref="I506" ca="1">MAX(ROW($C$1:INDIRECT("$C"&amp;(ROW()-1)))*($C506=$C$1:INDIRECT("$C"&amp;(ROW()-1))),ROW($F$1:INDIRECT("$F"&amp;(ROW()-1)))*($C506=$F$1:INDIRECT("$F"&amp;(ROW()-1))))</f>
        <v>505</v>
      </c>
      <c r="J506" cm="1">
        <f t="array" aca="1" ref="J506" ca="1">MAX(ROW($C$1:INDIRECT("$C"&amp;(ROW()-1)))*($F506=$C$1:INDIRECT("$C"&amp;(ROW()-1))),ROW($F$1:INDIRECT("$F"&amp;(ROW()-1)))*($F506=$F$1:INDIRECT("$F"&amp;(ROW()-1))))</f>
        <v>421</v>
      </c>
      <c r="K506" s="2" cm="1">
        <f t="array" aca="1" ref="K506" ca="1">IF($I506&gt;0,IF(INDEX($C:$C,$I506)=$C506,INDEX($S:$S,$I506),INDEX($T:$T,$I506)),1000)</f>
        <v>1117.1731075492619</v>
      </c>
      <c r="L506" s="2" cm="1">
        <f t="array" aca="1" ref="L506" ca="1">IF($J506&gt;0,IF(INDEX($C:$C,$J506)=$F506,INDEX($S:$S,$J506),INDEX($T:$T,$J506)),1000)</f>
        <v>1026.4574169124267</v>
      </c>
      <c r="M506">
        <f t="shared" ca="1" si="56"/>
        <v>620.77292779588515</v>
      </c>
      <c r="N506">
        <f t="shared" ca="1" si="57"/>
        <v>368.25066712104496</v>
      </c>
      <c r="O506">
        <f t="shared" ca="1" si="58"/>
        <v>0.62766240460423495</v>
      </c>
      <c r="P506">
        <f t="shared" ca="1" si="59"/>
        <v>0.37233759539576505</v>
      </c>
      <c r="Q506">
        <f t="shared" si="54"/>
        <v>1</v>
      </c>
      <c r="R506">
        <f t="shared" si="55"/>
        <v>0</v>
      </c>
      <c r="S506" s="2">
        <f t="shared" ca="1" si="60"/>
        <v>1129.0879106019263</v>
      </c>
      <c r="T506" s="2">
        <f t="shared" ca="1" si="61"/>
        <v>1014.5426138597621</v>
      </c>
    </row>
    <row r="507" spans="1:81" x14ac:dyDescent="0.25">
      <c r="A507" t="s">
        <v>246</v>
      </c>
      <c r="C507" t="str">
        <f t="shared" si="62"/>
        <v>https://www.vint.ee/en-gb/games/#othello!</v>
      </c>
      <c r="D507" t="s">
        <v>127</v>
      </c>
      <c r="F507" t="str">
        <f t="shared" si="63"/>
        <v>https://www.onlinespiele-sammlung.de/othello/othello-like-game.php!</v>
      </c>
      <c r="G507">
        <v>52</v>
      </c>
      <c r="H507">
        <v>12</v>
      </c>
      <c r="I507" cm="1">
        <f t="array" aca="1" ref="I507" ca="1">MAX(ROW($C$1:INDIRECT("$C"&amp;(ROW()-1)))*($C507=$C$1:INDIRECT("$C"&amp;(ROW()-1))),ROW($F$1:INDIRECT("$F"&amp;(ROW()-1)))*($C507=$F$1:INDIRECT("$F"&amp;(ROW()-1))))</f>
        <v>0</v>
      </c>
      <c r="J507" cm="1">
        <f t="array" aca="1" ref="J507" ca="1">MAX(ROW($C$1:INDIRECT("$C"&amp;(ROW()-1)))*($F507=$C$1:INDIRECT("$C"&amp;(ROW()-1))),ROW($F$1:INDIRECT("$F"&amp;(ROW()-1)))*($F507=$F$1:INDIRECT("$F"&amp;(ROW()-1))))</f>
        <v>302</v>
      </c>
      <c r="K507" s="2" cm="1">
        <f t="array" aca="1" ref="K507" ca="1">IF($I507&gt;0,IF(INDEX($C:$C,$I507)=$C507,INDEX($S:$S,$I507),INDEX($T:$T,$I507)),1000)</f>
        <v>1000</v>
      </c>
      <c r="L507" s="2" cm="1">
        <f t="array" aca="1" ref="L507" ca="1">IF($J507&gt;0,IF(INDEX($C:$C,$J507)=$F507,INDEX($S:$S,$J507),INDEX($T:$T,$J507)),1000)</f>
        <v>946.96603111939635</v>
      </c>
      <c r="M507">
        <f t="shared" ca="1" si="56"/>
        <v>316.22776601683825</v>
      </c>
      <c r="N507">
        <f t="shared" ca="1" si="57"/>
        <v>233.0317399077224</v>
      </c>
      <c r="O507">
        <f t="shared" ca="1" si="58"/>
        <v>0.57573471666100084</v>
      </c>
      <c r="P507">
        <f t="shared" ca="1" si="59"/>
        <v>0.4242652833389991</v>
      </c>
      <c r="Q507">
        <f t="shared" si="54"/>
        <v>1</v>
      </c>
      <c r="R507">
        <f t="shared" si="55"/>
        <v>0</v>
      </c>
      <c r="S507" s="2">
        <f t="shared" ca="1" si="60"/>
        <v>1013.576489066848</v>
      </c>
      <c r="T507" s="2">
        <f t="shared" ca="1" si="61"/>
        <v>933.38954205254834</v>
      </c>
      <c r="V507" t="s">
        <v>93</v>
      </c>
      <c r="W507" t="s">
        <v>134</v>
      </c>
      <c r="X507" t="s">
        <v>137</v>
      </c>
      <c r="Y507" t="s">
        <v>136</v>
      </c>
      <c r="Z507" t="s">
        <v>146</v>
      </c>
      <c r="AA507" t="s">
        <v>144</v>
      </c>
      <c r="AB507" t="s">
        <v>92</v>
      </c>
      <c r="AC507" t="s">
        <v>172</v>
      </c>
      <c r="AD507" t="s">
        <v>19</v>
      </c>
      <c r="AE507" t="s">
        <v>138</v>
      </c>
      <c r="AF507" t="s">
        <v>86</v>
      </c>
      <c r="AG507" t="s">
        <v>133</v>
      </c>
      <c r="AH507" t="s">
        <v>163</v>
      </c>
      <c r="AI507" t="s">
        <v>135</v>
      </c>
      <c r="AJ507" t="s">
        <v>173</v>
      </c>
      <c r="AK507" t="s">
        <v>166</v>
      </c>
      <c r="AL507" t="s">
        <v>143</v>
      </c>
      <c r="AM507" t="s">
        <v>142</v>
      </c>
      <c r="AN507" t="s">
        <v>178</v>
      </c>
      <c r="AO507" t="s">
        <v>158</v>
      </c>
      <c r="AP507" t="s">
        <v>164</v>
      </c>
      <c r="AQ507" t="s">
        <v>151</v>
      </c>
      <c r="AR507" t="s">
        <v>169</v>
      </c>
      <c r="AS507" t="s">
        <v>174</v>
      </c>
      <c r="AT507" t="s">
        <v>181</v>
      </c>
      <c r="AU507" t="s">
        <v>170</v>
      </c>
      <c r="AV507" t="s">
        <v>171</v>
      </c>
      <c r="AW507" t="s">
        <v>150</v>
      </c>
      <c r="AX507" t="s">
        <v>157</v>
      </c>
      <c r="AY507" t="s">
        <v>165</v>
      </c>
      <c r="AZ507" t="s">
        <v>162</v>
      </c>
      <c r="BA507" t="s">
        <v>176</v>
      </c>
      <c r="BB507" t="s">
        <v>177</v>
      </c>
      <c r="BC507" t="s">
        <v>145</v>
      </c>
      <c r="BD507" t="s">
        <v>148</v>
      </c>
      <c r="BE507" t="s">
        <v>149</v>
      </c>
      <c r="BF507" t="s">
        <v>179</v>
      </c>
      <c r="BG507" t="s">
        <v>154</v>
      </c>
      <c r="BH507" t="s">
        <v>155</v>
      </c>
      <c r="BI507" t="s">
        <v>152</v>
      </c>
      <c r="BJ507" t="s">
        <v>140</v>
      </c>
      <c r="BK507" t="s">
        <v>141</v>
      </c>
      <c r="BL507" t="s">
        <v>139</v>
      </c>
      <c r="BM507" t="s">
        <v>182</v>
      </c>
      <c r="BN507" t="s">
        <v>147</v>
      </c>
      <c r="BO507" t="s">
        <v>159</v>
      </c>
      <c r="BP507" t="s">
        <v>153</v>
      </c>
      <c r="BQ507" t="s">
        <v>156</v>
      </c>
      <c r="BR507" t="s">
        <v>175</v>
      </c>
      <c r="BS507" t="s">
        <v>168</v>
      </c>
      <c r="BT507" t="s">
        <v>180</v>
      </c>
      <c r="BU507" t="s">
        <v>167</v>
      </c>
      <c r="BV507" t="s">
        <v>160</v>
      </c>
      <c r="BW507" t="s">
        <v>185</v>
      </c>
      <c r="BX507" t="s">
        <v>161</v>
      </c>
      <c r="BY507" t="s">
        <v>188</v>
      </c>
      <c r="BZ507" t="s">
        <v>186</v>
      </c>
      <c r="CA507" t="s">
        <v>183</v>
      </c>
      <c r="CB507" t="s">
        <v>184</v>
      </c>
    </row>
    <row r="508" spans="1:81" x14ac:dyDescent="0.25">
      <c r="A508" t="s">
        <v>246</v>
      </c>
      <c r="C508" t="str">
        <f t="shared" si="62"/>
        <v>https://www.vint.ee/en-gb/games/#othello!</v>
      </c>
      <c r="D508" t="s">
        <v>101</v>
      </c>
      <c r="E508" s="1" t="s">
        <v>88</v>
      </c>
      <c r="F508" t="str">
        <f t="shared" si="63"/>
        <v>https://webgamesonline.com/reversi/!</v>
      </c>
      <c r="G508">
        <v>19</v>
      </c>
      <c r="H508">
        <v>45</v>
      </c>
      <c r="I508" cm="1">
        <f t="array" aca="1" ref="I508" ca="1">MAX(ROW($C$1:INDIRECT("$C"&amp;(ROW()-1)))*($C508=$C$1:INDIRECT("$C"&amp;(ROW()-1))),ROW($F$1:INDIRECT("$F"&amp;(ROW()-1)))*($C508=$F$1:INDIRECT("$F"&amp;(ROW()-1))))</f>
        <v>507</v>
      </c>
      <c r="J508" cm="1">
        <f t="array" aca="1" ref="J508" ca="1">MAX(ROW($C$1:INDIRECT("$C"&amp;(ROW()-1)))*($F508=$C$1:INDIRECT("$C"&amp;(ROW()-1))),ROW($F$1:INDIRECT("$F"&amp;(ROW()-1)))*($F508=$F$1:INDIRECT("$F"&amp;(ROW()-1))))</f>
        <v>296</v>
      </c>
      <c r="K508" s="2" cm="1">
        <f t="array" aca="1" ref="K508" ca="1">IF($I508&gt;0,IF(INDEX($C:$C,$I508)=$C508,INDEX($S:$S,$I508),INDEX($T:$T,$I508)),1000)</f>
        <v>1013.576489066848</v>
      </c>
      <c r="L508" s="2" cm="1">
        <f t="array" aca="1" ref="L508" ca="1">IF($J508&gt;0,IF(INDEX($C:$C,$J508)=$F508,INDEX($S:$S,$J508),INDEX($T:$T,$J508)),1000)</f>
        <v>940.46448747632803</v>
      </c>
      <c r="M508">
        <f t="shared" ca="1" si="56"/>
        <v>341.93316221261989</v>
      </c>
      <c r="N508">
        <f t="shared" ca="1" si="57"/>
        <v>224.47150517061581</v>
      </c>
      <c r="O508">
        <f t="shared" ca="1" si="58"/>
        <v>0.60369058008002618</v>
      </c>
      <c r="P508">
        <f t="shared" ca="1" si="59"/>
        <v>0.3963094199199737</v>
      </c>
      <c r="Q508">
        <f t="shared" si="54"/>
        <v>0</v>
      </c>
      <c r="R508">
        <f t="shared" si="55"/>
        <v>1</v>
      </c>
      <c r="S508" s="2">
        <f t="shared" ca="1" si="60"/>
        <v>994.25839050428715</v>
      </c>
      <c r="T508" s="2">
        <f t="shared" ca="1" si="61"/>
        <v>959.78258603888889</v>
      </c>
    </row>
    <row r="509" spans="1:81" x14ac:dyDescent="0.25">
      <c r="A509" t="s">
        <v>246</v>
      </c>
      <c r="C509" t="str">
        <f t="shared" si="62"/>
        <v>https://www.vint.ee/en-gb/games/#othello!</v>
      </c>
      <c r="D509" t="s">
        <v>106</v>
      </c>
      <c r="E509" s="1" t="s">
        <v>88</v>
      </c>
      <c r="F509" t="str">
        <f t="shared" si="63"/>
        <v>https://www.archimedes-lab.org/game_othello/othello.html!</v>
      </c>
      <c r="G509">
        <v>27</v>
      </c>
      <c r="H509">
        <v>37</v>
      </c>
      <c r="I509" cm="1">
        <f t="array" aca="1" ref="I509" ca="1">MAX(ROW($C$1:INDIRECT("$C"&amp;(ROW()-1)))*($C509=$C$1:INDIRECT("$C"&amp;(ROW()-1))),ROW($F$1:INDIRECT("$F"&amp;(ROW()-1)))*($C509=$F$1:INDIRECT("$F"&amp;(ROW()-1))))</f>
        <v>508</v>
      </c>
      <c r="J509" cm="1">
        <f t="array" aca="1" ref="J509" ca="1">MAX(ROW($C$1:INDIRECT("$C"&amp;(ROW()-1)))*($F509=$C$1:INDIRECT("$C"&amp;(ROW()-1))),ROW($F$1:INDIRECT("$F"&amp;(ROW()-1)))*($F509=$F$1:INDIRECT("$F"&amp;(ROW()-1))))</f>
        <v>297</v>
      </c>
      <c r="K509" s="2" cm="1">
        <f t="array" aca="1" ref="K509" ca="1">IF($I509&gt;0,IF(INDEX($C:$C,$I509)=$C509,INDEX($S:$S,$I509),INDEX($T:$T,$I509)),1000)</f>
        <v>994.25839050428715</v>
      </c>
      <c r="L509" s="2" cm="1">
        <f t="array" aca="1" ref="L509" ca="1">IF($J509&gt;0,IF(INDEX($C:$C,$J509)=$F509,INDEX($S:$S,$J509),INDEX($T:$T,$J509)),1000)</f>
        <v>935.61638750069642</v>
      </c>
      <c r="M509">
        <f t="shared" ca="1" si="56"/>
        <v>305.94684306815651</v>
      </c>
      <c r="N509">
        <f t="shared" ca="1" si="57"/>
        <v>218.29358272796134</v>
      </c>
      <c r="O509">
        <f t="shared" ca="1" si="58"/>
        <v>0.58360024907186803</v>
      </c>
      <c r="P509">
        <f t="shared" ca="1" si="59"/>
        <v>0.41639975092813197</v>
      </c>
      <c r="Q509">
        <f t="shared" si="54"/>
        <v>0</v>
      </c>
      <c r="R509">
        <f t="shared" si="55"/>
        <v>1</v>
      </c>
      <c r="S509" s="2">
        <f t="shared" ca="1" si="60"/>
        <v>975.58318253398738</v>
      </c>
      <c r="T509" s="2">
        <f t="shared" ca="1" si="61"/>
        <v>954.29159547099619</v>
      </c>
    </row>
    <row r="510" spans="1:81" x14ac:dyDescent="0.25">
      <c r="A510" t="s">
        <v>246</v>
      </c>
      <c r="C510" t="str">
        <f t="shared" si="62"/>
        <v>https://www.vint.ee/en-gb/games/#othello!</v>
      </c>
      <c r="D510" t="s">
        <v>119</v>
      </c>
      <c r="F510" t="str">
        <f t="shared" si="63"/>
        <v>https://www.onlinespiele-sammlung.de/othello/othello-reversi-games/scriptionario/!</v>
      </c>
      <c r="G510">
        <v>45</v>
      </c>
      <c r="H510">
        <v>19</v>
      </c>
      <c r="I510" cm="1">
        <f t="array" aca="1" ref="I510" ca="1">MAX(ROW($C$1:INDIRECT("$C"&amp;(ROW()-1)))*($C510=$C$1:INDIRECT("$C"&amp;(ROW()-1))),ROW($F$1:INDIRECT("$F"&amp;(ROW()-1)))*($C510=$F$1:INDIRECT("$F"&amp;(ROW()-1))))</f>
        <v>509</v>
      </c>
      <c r="J510" cm="1">
        <f t="array" aca="1" ref="J510" ca="1">MAX(ROW($C$1:INDIRECT("$C"&amp;(ROW()-1)))*($F510=$C$1:INDIRECT("$C"&amp;(ROW()-1))),ROW($F$1:INDIRECT("$F"&amp;(ROW()-1)))*($F510=$F$1:INDIRECT("$F"&amp;(ROW()-1))))</f>
        <v>304</v>
      </c>
      <c r="K510" s="2" cm="1">
        <f t="array" aca="1" ref="K510" ca="1">IF($I510&gt;0,IF(INDEX($C:$C,$I510)=$C510,INDEX($S:$S,$I510),INDEX($T:$T,$I510)),1000)</f>
        <v>975.58318253398738</v>
      </c>
      <c r="L510" s="2" cm="1">
        <f t="array" aca="1" ref="L510" ca="1">IF($J510&gt;0,IF(INDEX($C:$C,$J510)=$F510,INDEX($S:$S,$J510),INDEX($T:$T,$J510)),1000)</f>
        <v>910.60889646052863</v>
      </c>
      <c r="M510">
        <f t="shared" ca="1" si="56"/>
        <v>274.76281447738177</v>
      </c>
      <c r="N510">
        <f t="shared" ca="1" si="57"/>
        <v>189.02630331298377</v>
      </c>
      <c r="O510">
        <f t="shared" ca="1" si="58"/>
        <v>0.59243049036259543</v>
      </c>
      <c r="P510">
        <f t="shared" ca="1" si="59"/>
        <v>0.40756950963740463</v>
      </c>
      <c r="Q510">
        <f t="shared" si="54"/>
        <v>1</v>
      </c>
      <c r="R510">
        <f t="shared" si="55"/>
        <v>0</v>
      </c>
      <c r="S510" s="2">
        <f t="shared" ca="1" si="60"/>
        <v>988.62540684238434</v>
      </c>
      <c r="T510" s="2">
        <f t="shared" ca="1" si="61"/>
        <v>897.56667215213167</v>
      </c>
    </row>
    <row r="511" spans="1:81" x14ac:dyDescent="0.25">
      <c r="A511" t="s">
        <v>246</v>
      </c>
      <c r="C511" t="str">
        <f t="shared" si="62"/>
        <v>https://www.vint.ee/en-gb/games/#othello!</v>
      </c>
      <c r="D511" t="s">
        <v>192</v>
      </c>
      <c r="F511" t="str">
        <f t="shared" si="63"/>
        <v>https://nowaai.github.io/wasm-othello/!</v>
      </c>
      <c r="G511">
        <v>32</v>
      </c>
      <c r="H511">
        <v>32</v>
      </c>
      <c r="I511" cm="1">
        <f t="array" aca="1" ref="I511" ca="1">MAX(ROW($C$1:INDIRECT("$C"&amp;(ROW()-1)))*($C511=$C$1:INDIRECT("$C"&amp;(ROW()-1))),ROW($F$1:INDIRECT("$F"&amp;(ROW()-1)))*($C511=$F$1:INDIRECT("$F"&amp;(ROW()-1))))</f>
        <v>510</v>
      </c>
      <c r="J511" cm="1">
        <f t="array" aca="1" ref="J511" ca="1">MAX(ROW($C$1:INDIRECT("$C"&amp;(ROW()-1)))*($F511=$C$1:INDIRECT("$C"&amp;(ROW()-1))),ROW($F$1:INDIRECT("$F"&amp;(ROW()-1)))*($F511=$F$1:INDIRECT("$F"&amp;(ROW()-1))))</f>
        <v>298</v>
      </c>
      <c r="K511" s="2" cm="1">
        <f t="array" aca="1" ref="K511" ca="1">IF($I511&gt;0,IF(INDEX($C:$C,$I511)=$C511,INDEX($S:$S,$I511),INDEX($T:$T,$I511)),1000)</f>
        <v>988.62540684238434</v>
      </c>
      <c r="L511" s="2" cm="1">
        <f t="array" aca="1" ref="L511" ca="1">IF($J511&gt;0,IF(INDEX($C:$C,$J511)=$F511,INDEX($S:$S,$J511),INDEX($T:$T,$J511)),1000)</f>
        <v>907.68506623576582</v>
      </c>
      <c r="M511">
        <f t="shared" ca="1" si="56"/>
        <v>296.18531152257611</v>
      </c>
      <c r="N511">
        <f t="shared" ca="1" si="57"/>
        <v>185.87144086967749</v>
      </c>
      <c r="O511">
        <f t="shared" ca="1" si="58"/>
        <v>0.61442000356333082</v>
      </c>
      <c r="P511">
        <f t="shared" ca="1" si="59"/>
        <v>0.38557999643666924</v>
      </c>
      <c r="Q511">
        <f t="shared" si="54"/>
        <v>0.5</v>
      </c>
      <c r="R511">
        <f t="shared" si="55"/>
        <v>0.5</v>
      </c>
      <c r="S511" s="2">
        <f t="shared" ca="1" si="60"/>
        <v>984.96396672835772</v>
      </c>
      <c r="T511" s="2">
        <f t="shared" ca="1" si="61"/>
        <v>911.34650634979243</v>
      </c>
    </row>
    <row r="512" spans="1:81" x14ac:dyDescent="0.25">
      <c r="A512" t="s">
        <v>246</v>
      </c>
      <c r="C512" t="str">
        <f t="shared" si="62"/>
        <v>https://www.vint.ee/en-gb/games/#othello!</v>
      </c>
      <c r="D512" t="s">
        <v>105</v>
      </c>
      <c r="E512" s="1" t="s">
        <v>88</v>
      </c>
      <c r="F512" t="str">
        <f t="shared" si="63"/>
        <v>https://kach92.github.io/Reversi/!</v>
      </c>
      <c r="G512">
        <v>34</v>
      </c>
      <c r="H512">
        <v>30</v>
      </c>
      <c r="I512" cm="1">
        <f t="array" aca="1" ref="I512" ca="1">MAX(ROW($C$1:INDIRECT("$C"&amp;(ROW()-1)))*($C512=$C$1:INDIRECT("$C"&amp;(ROW()-1))),ROW($F$1:INDIRECT("$F"&amp;(ROW()-1)))*($C512=$F$1:INDIRECT("$F"&amp;(ROW()-1))))</f>
        <v>511</v>
      </c>
      <c r="J512" cm="1">
        <f t="array" aca="1" ref="J512" ca="1">MAX(ROW($C$1:INDIRECT("$C"&amp;(ROW()-1)))*($F512=$C$1:INDIRECT("$C"&amp;(ROW()-1))),ROW($F$1:INDIRECT("$F"&amp;(ROW()-1)))*($F512=$F$1:INDIRECT("$F"&amp;(ROW()-1))))</f>
        <v>303</v>
      </c>
      <c r="K512" s="2" cm="1">
        <f t="array" aca="1" ref="K512" ca="1">IF($I512&gt;0,IF(INDEX($C:$C,$I512)=$C512,INDEX($S:$S,$I512),INDEX($T:$T,$I512)),1000)</f>
        <v>984.96396672835772</v>
      </c>
      <c r="L512" s="2" cm="1">
        <f t="array" aca="1" ref="L512" ca="1">IF($J512&gt;0,IF(INDEX($C:$C,$J512)=$F512,INDEX($S:$S,$J512),INDEX($T:$T,$J512)),1000)</f>
        <v>905.2739585866783</v>
      </c>
      <c r="M512">
        <f t="shared" ca="1" si="56"/>
        <v>290.007958965488</v>
      </c>
      <c r="N512">
        <f t="shared" ca="1" si="57"/>
        <v>183.30946777159201</v>
      </c>
      <c r="O512">
        <f t="shared" ca="1" si="58"/>
        <v>0.61271346158691642</v>
      </c>
      <c r="P512">
        <f t="shared" ca="1" si="59"/>
        <v>0.38728653841308358</v>
      </c>
      <c r="Q512">
        <f t="shared" si="54"/>
        <v>1</v>
      </c>
      <c r="R512">
        <f t="shared" si="55"/>
        <v>0</v>
      </c>
      <c r="S512" s="2">
        <f t="shared" ca="1" si="60"/>
        <v>997.35713595757636</v>
      </c>
      <c r="T512" s="2">
        <f t="shared" ca="1" si="61"/>
        <v>892.88078935745966</v>
      </c>
    </row>
    <row r="513" spans="1:20" x14ac:dyDescent="0.25">
      <c r="A513" t="s">
        <v>246</v>
      </c>
      <c r="C513" t="str">
        <f t="shared" si="62"/>
        <v>https://www.vint.ee/en-gb/games/#othello!</v>
      </c>
      <c r="D513" t="s">
        <v>238</v>
      </c>
      <c r="F513" t="str">
        <f t="shared" si="63"/>
        <v>https://gamemug.com/reversi.html!</v>
      </c>
      <c r="G513">
        <v>36</v>
      </c>
      <c r="H513">
        <v>28</v>
      </c>
      <c r="I513" cm="1">
        <f t="array" aca="1" ref="I513" ca="1">MAX(ROW($C$1:INDIRECT("$C"&amp;(ROW()-1)))*($C513=$C$1:INDIRECT("$C"&amp;(ROW()-1))),ROW($F$1:INDIRECT("$F"&amp;(ROW()-1)))*($C513=$F$1:INDIRECT("$F"&amp;(ROW()-1))))</f>
        <v>512</v>
      </c>
      <c r="J513" cm="1">
        <f t="array" aca="1" ref="J513" ca="1">MAX(ROW($C$1:INDIRECT("$C"&amp;(ROW()-1)))*($F513=$C$1:INDIRECT("$C"&amp;(ROW()-1))),ROW($F$1:INDIRECT("$F"&amp;(ROW()-1)))*($F513=$F$1:INDIRECT("$F"&amp;(ROW()-1))))</f>
        <v>458</v>
      </c>
      <c r="K513" s="2" cm="1">
        <f t="array" aca="1" ref="K513" ca="1">IF($I513&gt;0,IF(INDEX($C:$C,$I513)=$C513,INDEX($S:$S,$I513),INDEX($T:$T,$I513)),1000)</f>
        <v>997.35713595757636</v>
      </c>
      <c r="L513" s="2" cm="1">
        <f t="array" aca="1" ref="L513" ca="1">IF($J513&gt;0,IF(INDEX($C:$C,$J513)=$F513,INDEX($S:$S,$J513),INDEX($T:$T,$J513)),1000)</f>
        <v>904.61631723956327</v>
      </c>
      <c r="M513">
        <f t="shared" ca="1" si="56"/>
        <v>311.45323050625433</v>
      </c>
      <c r="N513">
        <f t="shared" ca="1" si="57"/>
        <v>182.61682722407485</v>
      </c>
      <c r="O513">
        <f t="shared" ca="1" si="58"/>
        <v>0.63038272737476875</v>
      </c>
      <c r="P513">
        <f t="shared" ca="1" si="59"/>
        <v>0.36961727262523131</v>
      </c>
      <c r="Q513">
        <f t="shared" si="54"/>
        <v>1</v>
      </c>
      <c r="R513">
        <f t="shared" si="55"/>
        <v>0</v>
      </c>
      <c r="S513" s="2">
        <f t="shared" ca="1" si="60"/>
        <v>1009.1848886815837</v>
      </c>
      <c r="T513" s="2">
        <f t="shared" ca="1" si="61"/>
        <v>892.78856451555589</v>
      </c>
    </row>
    <row r="514" spans="1:20" x14ac:dyDescent="0.25">
      <c r="A514" t="s">
        <v>246</v>
      </c>
      <c r="C514" t="str">
        <f t="shared" si="62"/>
        <v>https://www.vint.ee/en-gb/games/#othello!</v>
      </c>
      <c r="D514" t="s">
        <v>18</v>
      </c>
      <c r="E514" s="1" t="s">
        <v>88</v>
      </c>
      <c r="F514" t="str">
        <f t="shared" si="63"/>
        <v>https://www.eothello.com/!</v>
      </c>
      <c r="G514">
        <v>30</v>
      </c>
      <c r="H514">
        <v>34</v>
      </c>
      <c r="I514" cm="1">
        <f t="array" aca="1" ref="I514" ca="1">MAX(ROW($C$1:INDIRECT("$C"&amp;(ROW()-1)))*($C514=$C$1:INDIRECT("$C"&amp;(ROW()-1))),ROW($F$1:INDIRECT("$F"&amp;(ROW()-1)))*($C514=$F$1:INDIRECT("$F"&amp;(ROW()-1))))</f>
        <v>513</v>
      </c>
      <c r="J514" cm="1">
        <f t="array" aca="1" ref="J514" ca="1">MAX(ROW($C$1:INDIRECT("$C"&amp;(ROW()-1)))*($F514=$C$1:INDIRECT("$C"&amp;(ROW()-1))),ROW($F$1:INDIRECT("$F"&amp;(ROW()-1)))*($F514=$F$1:INDIRECT("$F"&amp;(ROW()-1))))</f>
        <v>288</v>
      </c>
      <c r="K514" s="2" cm="1">
        <f t="array" aca="1" ref="K514" ca="1">IF($I514&gt;0,IF(INDEX($C:$C,$I514)=$C514,INDEX($S:$S,$I514),INDEX($T:$T,$I514)),1000)</f>
        <v>1009.1848886815837</v>
      </c>
      <c r="L514" s="2" cm="1">
        <f t="array" aca="1" ref="L514" ca="1">IF($J514&gt;0,IF(INDEX($C:$C,$J514)=$F514,INDEX($S:$S,$J514),INDEX($T:$T,$J514)),1000)</f>
        <v>887.68371072506397</v>
      </c>
      <c r="M514">
        <f t="shared" ca="1" si="56"/>
        <v>333.39741001415854</v>
      </c>
      <c r="N514">
        <f t="shared" ca="1" si="57"/>
        <v>165.65680343109739</v>
      </c>
      <c r="O514">
        <f t="shared" ca="1" si="58"/>
        <v>0.66805850152536739</v>
      </c>
      <c r="P514">
        <f t="shared" ca="1" si="59"/>
        <v>0.33194149847463261</v>
      </c>
      <c r="Q514">
        <f t="shared" si="54"/>
        <v>0</v>
      </c>
      <c r="R514">
        <f t="shared" si="55"/>
        <v>1</v>
      </c>
      <c r="S514" s="2">
        <f t="shared" ca="1" si="60"/>
        <v>987.80701663277193</v>
      </c>
      <c r="T514" s="2">
        <f t="shared" ca="1" si="61"/>
        <v>909.06158277387578</v>
      </c>
    </row>
    <row r="515" spans="1:20" x14ac:dyDescent="0.25">
      <c r="A515" t="s">
        <v>103</v>
      </c>
      <c r="B515" t="s">
        <v>95</v>
      </c>
      <c r="C515" t="str">
        <f t="shared" ref="C515:C578" si="64">$A515&amp;"!"&amp;$B515</f>
        <v>https://reversi.zone/!Hard</v>
      </c>
      <c r="D515" t="s">
        <v>246</v>
      </c>
      <c r="F515" t="str">
        <f t="shared" ref="F515:F578" si="65">$D515&amp;"!"&amp;$E515</f>
        <v>https://www.vint.ee/en-gb/games/#othello!</v>
      </c>
      <c r="G515">
        <v>36</v>
      </c>
      <c r="H515">
        <v>28</v>
      </c>
      <c r="I515" cm="1">
        <f t="array" aca="1" ref="I515" ca="1">MAX(ROW($C$1:INDIRECT("$C"&amp;(ROW()-1)))*($C515=$C$1:INDIRECT("$C"&amp;(ROW()-1))),ROW($F$1:INDIRECT("$F"&amp;(ROW()-1)))*($C515=$F$1:INDIRECT("$F"&amp;(ROW()-1))))</f>
        <v>465</v>
      </c>
      <c r="J515" cm="1">
        <f t="array" aca="1" ref="J515" ca="1">MAX(ROW($C$1:INDIRECT("$C"&amp;(ROW()-1)))*($F515=$C$1:INDIRECT("$C"&amp;(ROW()-1))),ROW($F$1:INDIRECT("$F"&amp;(ROW()-1)))*($F515=$F$1:INDIRECT("$F"&amp;(ROW()-1))))</f>
        <v>514</v>
      </c>
      <c r="K515" s="2" cm="1">
        <f t="array" aca="1" ref="K515" ca="1">IF($I515&gt;0,IF(INDEX($C:$C,$I515)=$C515,INDEX($S:$S,$I515),INDEX($T:$T,$I515)),1000)</f>
        <v>946.50024538724222</v>
      </c>
      <c r="L515" s="2" cm="1">
        <f t="array" aca="1" ref="L515" ca="1">IF($J515&gt;0,IF(INDEX($C:$C,$J515)=$F515,INDEX($S:$S,$J515),INDEX($T:$T,$J515)),1000)</f>
        <v>987.80701663277193</v>
      </c>
      <c r="M515">
        <f t="shared" ca="1" si="56"/>
        <v>232.40775389550748</v>
      </c>
      <c r="N515">
        <f t="shared" ca="1" si="57"/>
        <v>294.7932544101223</v>
      </c>
      <c r="O515">
        <f t="shared" ca="1" si="58"/>
        <v>0.44083328793782522</v>
      </c>
      <c r="P515">
        <f t="shared" ca="1" si="59"/>
        <v>0.55916671206217472</v>
      </c>
      <c r="Q515">
        <f t="shared" si="54"/>
        <v>1</v>
      </c>
      <c r="R515">
        <f t="shared" si="55"/>
        <v>0</v>
      </c>
      <c r="S515" s="2">
        <f t="shared" ca="1" si="60"/>
        <v>964.39358017323184</v>
      </c>
      <c r="T515" s="2">
        <f t="shared" ca="1" si="61"/>
        <v>969.91368184678231</v>
      </c>
    </row>
    <row r="516" spans="1:20" x14ac:dyDescent="0.25">
      <c r="A516" t="s">
        <v>126</v>
      </c>
      <c r="C516" t="str">
        <f t="shared" si="64"/>
        <v>http://www.js-games.de/ger/games/othello/lx/play!</v>
      </c>
      <c r="D516" t="s">
        <v>246</v>
      </c>
      <c r="F516" t="str">
        <f t="shared" si="65"/>
        <v>https://www.vint.ee/en-gb/games/#othello!</v>
      </c>
      <c r="G516">
        <v>51</v>
      </c>
      <c r="H516">
        <v>13</v>
      </c>
      <c r="I516" cm="1">
        <f t="array" aca="1" ref="I516" ca="1">MAX(ROW($C$1:INDIRECT("$C"&amp;(ROW()-1)))*($C516=$C$1:INDIRECT("$C"&amp;(ROW()-1))),ROW($F$1:INDIRECT("$F"&amp;(ROW()-1)))*($C516=$F$1:INDIRECT("$F"&amp;(ROW()-1))))</f>
        <v>466</v>
      </c>
      <c r="J516" cm="1">
        <f t="array" aca="1" ref="J516" ca="1">MAX(ROW($C$1:INDIRECT("$C"&amp;(ROW()-1)))*($F516=$C$1:INDIRECT("$C"&amp;(ROW()-1))),ROW($F$1:INDIRECT("$F"&amp;(ROW()-1)))*($F516=$F$1:INDIRECT("$F"&amp;(ROW()-1))))</f>
        <v>515</v>
      </c>
      <c r="K516" s="2" cm="1">
        <f t="array" aca="1" ref="K516" ca="1">IF($I516&gt;0,IF(INDEX($C:$C,$I516)=$C516,INDEX($S:$S,$I516),INDEX($T:$T,$I516)),1000)</f>
        <v>943.83554185631874</v>
      </c>
      <c r="L516" s="2" cm="1">
        <f t="array" aca="1" ref="L516" ca="1">IF($J516&gt;0,IF(INDEX($C:$C,$J516)=$F516,INDEX($S:$S,$J516),INDEX($T:$T,$J516)),1000)</f>
        <v>969.91368184678231</v>
      </c>
      <c r="M516">
        <f t="shared" ca="1" si="56"/>
        <v>228.86999210868748</v>
      </c>
      <c r="N516">
        <f t="shared" ca="1" si="57"/>
        <v>265.94033078963935</v>
      </c>
      <c r="O516">
        <f t="shared" ca="1" si="58"/>
        <v>0.46254085963302644</v>
      </c>
      <c r="P516">
        <f t="shared" ca="1" si="59"/>
        <v>0.53745914036697351</v>
      </c>
      <c r="Q516">
        <f t="shared" si="54"/>
        <v>1</v>
      </c>
      <c r="R516">
        <f t="shared" si="55"/>
        <v>0</v>
      </c>
      <c r="S516" s="2">
        <f t="shared" ca="1" si="60"/>
        <v>961.03423434806189</v>
      </c>
      <c r="T516" s="2">
        <f t="shared" ca="1" si="61"/>
        <v>952.71498935503917</v>
      </c>
    </row>
    <row r="517" spans="1:20" x14ac:dyDescent="0.25">
      <c r="A517" t="s">
        <v>198</v>
      </c>
      <c r="C517" t="str">
        <f t="shared" si="64"/>
        <v>https://lazy-guy.github.io/reversi/index.html!</v>
      </c>
      <c r="D517" t="s">
        <v>246</v>
      </c>
      <c r="F517" t="str">
        <f t="shared" si="65"/>
        <v>https://www.vint.ee/en-gb/games/#othello!</v>
      </c>
      <c r="G517">
        <v>13</v>
      </c>
      <c r="H517">
        <v>0</v>
      </c>
      <c r="I517" cm="1">
        <f t="array" aca="1" ref="I517" ca="1">MAX(ROW($C$1:INDIRECT("$C"&amp;(ROW()-1)))*($C517=$C$1:INDIRECT("$C"&amp;(ROW()-1))),ROW($F$1:INDIRECT("$F"&amp;(ROW()-1)))*($C517=$F$1:INDIRECT("$F"&amp;(ROW()-1))))</f>
        <v>467</v>
      </c>
      <c r="J517" cm="1">
        <f t="array" aca="1" ref="J517" ca="1">MAX(ROW($C$1:INDIRECT("$C"&amp;(ROW()-1)))*($F517=$C$1:INDIRECT("$C"&amp;(ROW()-1))),ROW($F$1:INDIRECT("$F"&amp;(ROW()-1)))*($F517=$F$1:INDIRECT("$F"&amp;(ROW()-1))))</f>
        <v>516</v>
      </c>
      <c r="K517" s="2" cm="1">
        <f t="array" aca="1" ref="K517" ca="1">IF($I517&gt;0,IF(INDEX($C:$C,$I517)=$C517,INDEX($S:$S,$I517),INDEX($T:$T,$I517)),1000)</f>
        <v>918.36289121600566</v>
      </c>
      <c r="L517" s="2" cm="1">
        <f t="array" aca="1" ref="L517" ca="1">IF($J517&gt;0,IF(INDEX($C:$C,$J517)=$F517,INDEX($S:$S,$J517),INDEX($T:$T,$J517)),1000)</f>
        <v>952.71498935503917</v>
      </c>
      <c r="M517">
        <f t="shared" ca="1" si="56"/>
        <v>197.65473741884585</v>
      </c>
      <c r="N517">
        <f t="shared" ca="1" si="57"/>
        <v>240.87264044045313</v>
      </c>
      <c r="O517">
        <f t="shared" ca="1" si="58"/>
        <v>0.45072382569068048</v>
      </c>
      <c r="P517">
        <f t="shared" ca="1" si="59"/>
        <v>0.54927617430931952</v>
      </c>
      <c r="Q517">
        <f t="shared" si="54"/>
        <v>1</v>
      </c>
      <c r="R517">
        <f t="shared" si="55"/>
        <v>0</v>
      </c>
      <c r="S517" s="2">
        <f t="shared" ca="1" si="60"/>
        <v>935.9397287939039</v>
      </c>
      <c r="T517" s="2">
        <f t="shared" ca="1" si="61"/>
        <v>935.13815177714093</v>
      </c>
    </row>
    <row r="518" spans="1:20" x14ac:dyDescent="0.25">
      <c r="A518" t="s">
        <v>246</v>
      </c>
      <c r="C518" t="str">
        <f t="shared" si="64"/>
        <v>https://www.vint.ee/en-gb/games/#othello!</v>
      </c>
      <c r="D518" t="s">
        <v>249</v>
      </c>
      <c r="F518" t="str">
        <f t="shared" si="65"/>
        <v>https://gamezz.com/games/reversi!</v>
      </c>
      <c r="G518">
        <v>24</v>
      </c>
      <c r="H518">
        <v>40</v>
      </c>
      <c r="I518" cm="1">
        <f t="array" aca="1" ref="I518" ca="1">MAX(ROW($C$1:INDIRECT("$C"&amp;(ROW()-1)))*($C518=$C$1:INDIRECT("$C"&amp;(ROW()-1))),ROW($F$1:INDIRECT("$F"&amp;(ROW()-1)))*($C518=$F$1:INDIRECT("$F"&amp;(ROW()-1))))</f>
        <v>517</v>
      </c>
      <c r="J518" cm="1">
        <f t="array" aca="1" ref="J518" ca="1">MAX(ROW($C$1:INDIRECT("$C"&amp;(ROW()-1)))*($F518=$C$1:INDIRECT("$C"&amp;(ROW()-1))),ROW($F$1:INDIRECT("$F"&amp;(ROW()-1)))*($F518=$F$1:INDIRECT("$F"&amp;(ROW()-1))))</f>
        <v>0</v>
      </c>
      <c r="K518" s="2" cm="1">
        <f t="array" aca="1" ref="K518" ca="1">IF($I518&gt;0,IF(INDEX($C:$C,$I518)=$C518,INDEX($S:$S,$I518),INDEX($T:$T,$I518)),1000)</f>
        <v>935.13815177714093</v>
      </c>
      <c r="L518" s="2" cm="1">
        <f t="array" aca="1" ref="L518" ca="1">IF($J518&gt;0,IF(INDEX($C:$C,$J518)=$F518,INDEX($S:$S,$J518),INDEX($T:$T,$J518)),1000)</f>
        <v>1000</v>
      </c>
      <c r="M518">
        <f t="shared" ca="1" si="56"/>
        <v>217.69345868995666</v>
      </c>
      <c r="N518">
        <f t="shared" ca="1" si="57"/>
        <v>316.22776601683825</v>
      </c>
      <c r="O518">
        <f t="shared" ca="1" si="58"/>
        <v>0.4077258003921907</v>
      </c>
      <c r="P518">
        <f t="shared" ca="1" si="59"/>
        <v>0.59227419960780936</v>
      </c>
      <c r="Q518">
        <f t="shared" si="54"/>
        <v>0</v>
      </c>
      <c r="R518">
        <f t="shared" si="55"/>
        <v>1</v>
      </c>
      <c r="S518" s="2">
        <f t="shared" ca="1" si="60"/>
        <v>922.09092616459088</v>
      </c>
      <c r="T518" s="2">
        <f t="shared" ca="1" si="61"/>
        <v>1013.0472256125501</v>
      </c>
    </row>
    <row r="519" spans="1:20" x14ac:dyDescent="0.25">
      <c r="A519" t="s">
        <v>116</v>
      </c>
      <c r="B519" t="s">
        <v>117</v>
      </c>
      <c r="C519" t="str">
        <f t="shared" si="64"/>
        <v>https://kana.github.io/othello-js/!PM-1024/e</v>
      </c>
      <c r="D519" t="s">
        <v>249</v>
      </c>
      <c r="F519" t="str">
        <f t="shared" si="65"/>
        <v>https://gamezz.com/games/reversi!</v>
      </c>
      <c r="G519">
        <v>41</v>
      </c>
      <c r="H519">
        <v>23</v>
      </c>
      <c r="I519" cm="1">
        <f t="array" aca="1" ref="I519" ca="1">MAX(ROW($C$1:INDIRECT("$C"&amp;(ROW()-1)))*($C519=$C$1:INDIRECT("$C"&amp;(ROW()-1))),ROW($F$1:INDIRECT("$F"&amp;(ROW()-1)))*($C519=$F$1:INDIRECT("$F"&amp;(ROW()-1))))</f>
        <v>491</v>
      </c>
      <c r="J519" cm="1">
        <f t="array" aca="1" ref="J519" ca="1">MAX(ROW($C$1:INDIRECT("$C"&amp;(ROW()-1)))*($F519=$C$1:INDIRECT("$C"&amp;(ROW()-1))),ROW($F$1:INDIRECT("$F"&amp;(ROW()-1)))*($F519=$F$1:INDIRECT("$F"&amp;(ROW()-1))))</f>
        <v>518</v>
      </c>
      <c r="K519" s="2" cm="1">
        <f t="array" aca="1" ref="K519" ca="1">IF($I519&gt;0,IF(INDEX($C:$C,$I519)=$C519,INDEX($S:$S,$I519),INDEX($T:$T,$I519)),1000)</f>
        <v>971.94957968113431</v>
      </c>
      <c r="L519" s="2" cm="1">
        <f t="array" aca="1" ref="L519" ca="1">IF($J519&gt;0,IF(INDEX($C:$C,$J519)=$F519,INDEX($S:$S,$J519),INDEX($T:$T,$J519)),1000)</f>
        <v>1013.0472256125501</v>
      </c>
      <c r="M519">
        <f t="shared" ca="1" si="56"/>
        <v>269.07537189921675</v>
      </c>
      <c r="N519">
        <f t="shared" ca="1" si="57"/>
        <v>340.89298480774715</v>
      </c>
      <c r="O519">
        <f t="shared" ca="1" si="58"/>
        <v>0.44113005033879776</v>
      </c>
      <c r="P519">
        <f t="shared" ca="1" si="59"/>
        <v>0.55886994966120218</v>
      </c>
      <c r="Q519">
        <f t="shared" si="54"/>
        <v>1</v>
      </c>
      <c r="R519">
        <f t="shared" si="55"/>
        <v>0</v>
      </c>
      <c r="S519" s="2">
        <f t="shared" ca="1" si="60"/>
        <v>989.83341807029274</v>
      </c>
      <c r="T519" s="2">
        <f t="shared" ca="1" si="61"/>
        <v>995.16338722339162</v>
      </c>
    </row>
    <row r="520" spans="1:20" x14ac:dyDescent="0.25">
      <c r="A520" t="s">
        <v>128</v>
      </c>
      <c r="C520" t="str">
        <f t="shared" si="64"/>
        <v>http://www.interjeux.net/jeux/othello/index_fr.html!</v>
      </c>
      <c r="D520" t="s">
        <v>249</v>
      </c>
      <c r="F520" t="str">
        <f t="shared" si="65"/>
        <v>https://gamezz.com/games/reversi!</v>
      </c>
      <c r="G520">
        <v>27</v>
      </c>
      <c r="H520">
        <v>37</v>
      </c>
      <c r="I520" cm="1">
        <f t="array" aca="1" ref="I520" ca="1">MAX(ROW($C$1:INDIRECT("$C"&amp;(ROW()-1)))*($C520=$C$1:INDIRECT("$C"&amp;(ROW()-1))),ROW($F$1:INDIRECT("$F"&amp;(ROW()-1)))*($C520=$F$1:INDIRECT("$F"&amp;(ROW()-1))))</f>
        <v>380</v>
      </c>
      <c r="J520" cm="1">
        <f t="array" aca="1" ref="J520" ca="1">MAX(ROW($C$1:INDIRECT("$C"&amp;(ROW()-1)))*($F520=$C$1:INDIRECT("$C"&amp;(ROW()-1))),ROW($F$1:INDIRECT("$F"&amp;(ROW()-1)))*($F520=$F$1:INDIRECT("$F"&amp;(ROW()-1))))</f>
        <v>519</v>
      </c>
      <c r="K520" s="2" cm="1">
        <f t="array" aca="1" ref="K520" ca="1">IF($I520&gt;0,IF(INDEX($C:$C,$I520)=$C520,INDEX($S:$S,$I520),INDEX($T:$T,$I520)),1000)</f>
        <v>899.00387731193894</v>
      </c>
      <c r="L520" s="2" cm="1">
        <f t="array" aca="1" ref="L520" ca="1">IF($J520&gt;0,IF(INDEX($C:$C,$J520)=$F520,INDEX($S:$S,$J520),INDEX($T:$T,$J520)),1000)</f>
        <v>995.16338722339162</v>
      </c>
      <c r="M520">
        <f t="shared" ca="1" si="56"/>
        <v>176.81116808423573</v>
      </c>
      <c r="N520">
        <f t="shared" ca="1" si="57"/>
        <v>307.54485646324224</v>
      </c>
      <c r="O520">
        <f t="shared" ca="1" si="58"/>
        <v>0.36504380894080152</v>
      </c>
      <c r="P520">
        <f t="shared" ca="1" si="59"/>
        <v>0.63495619105919843</v>
      </c>
      <c r="Q520">
        <f t="shared" si="54"/>
        <v>0</v>
      </c>
      <c r="R520">
        <f t="shared" si="55"/>
        <v>1</v>
      </c>
      <c r="S520" s="2">
        <f t="shared" ca="1" si="60"/>
        <v>887.32247542583332</v>
      </c>
      <c r="T520" s="2">
        <f t="shared" ca="1" si="61"/>
        <v>1006.8447891094972</v>
      </c>
    </row>
    <row r="521" spans="1:20" x14ac:dyDescent="0.25">
      <c r="A521" t="s">
        <v>112</v>
      </c>
      <c r="B521">
        <v>3</v>
      </c>
      <c r="C521" t="str">
        <f t="shared" si="64"/>
        <v>https://lazymuttgames.com/games/Othello/!3</v>
      </c>
      <c r="D521" t="s">
        <v>249</v>
      </c>
      <c r="F521" t="str">
        <f t="shared" si="65"/>
        <v>https://gamezz.com/games/reversi!</v>
      </c>
      <c r="G521">
        <v>35</v>
      </c>
      <c r="H521">
        <v>29</v>
      </c>
      <c r="I521" cm="1">
        <f t="array" aca="1" ref="I521" ca="1">MAX(ROW($C$1:INDIRECT("$C"&amp;(ROW()-1)))*($C521=$C$1:INDIRECT("$C"&amp;(ROW()-1))),ROW($F$1:INDIRECT("$F"&amp;(ROW()-1)))*($C521=$F$1:INDIRECT("$F"&amp;(ROW()-1))))</f>
        <v>492</v>
      </c>
      <c r="J521" cm="1">
        <f t="array" aca="1" ref="J521" ca="1">MAX(ROW($C$1:INDIRECT("$C"&amp;(ROW()-1)))*($F521=$C$1:INDIRECT("$C"&amp;(ROW()-1))),ROW($F$1:INDIRECT("$F"&amp;(ROW()-1)))*($F521=$F$1:INDIRECT("$F"&amp;(ROW()-1))))</f>
        <v>520</v>
      </c>
      <c r="K521" s="2" cm="1">
        <f t="array" aca="1" ref="K521" ca="1">IF($I521&gt;0,IF(INDEX($C:$C,$I521)=$C521,INDEX($S:$S,$I521),INDEX($T:$T,$I521)),1000)</f>
        <v>968.71251145860299</v>
      </c>
      <c r="L521" s="2" cm="1">
        <f t="array" aca="1" ref="L521" ca="1">IF($J521&gt;0,IF(INDEX($C:$C,$J521)=$F521,INDEX($S:$S,$J521),INDEX($T:$T,$J521)),1000)</f>
        <v>1006.8447891094972</v>
      </c>
      <c r="M521">
        <f t="shared" ca="1" si="56"/>
        <v>264.10783105095152</v>
      </c>
      <c r="N521">
        <f t="shared" ca="1" si="57"/>
        <v>328.93642858377598</v>
      </c>
      <c r="O521">
        <f t="shared" ca="1" si="58"/>
        <v>0.44534253010664482</v>
      </c>
      <c r="P521">
        <f t="shared" ca="1" si="59"/>
        <v>0.55465746989335518</v>
      </c>
      <c r="Q521">
        <f t="shared" si="54"/>
        <v>1</v>
      </c>
      <c r="R521">
        <f t="shared" si="55"/>
        <v>0</v>
      </c>
      <c r="S521" s="2">
        <f t="shared" ca="1" si="60"/>
        <v>986.46155049519041</v>
      </c>
      <c r="T521" s="2">
        <f t="shared" ca="1" si="61"/>
        <v>989.09575007290982</v>
      </c>
    </row>
    <row r="522" spans="1:20" x14ac:dyDescent="0.25">
      <c r="A522" t="s">
        <v>103</v>
      </c>
      <c r="B522" t="s">
        <v>95</v>
      </c>
      <c r="C522" t="str">
        <f t="shared" si="64"/>
        <v>https://reversi.zone/!Hard</v>
      </c>
      <c r="D522" t="s">
        <v>249</v>
      </c>
      <c r="F522" t="str">
        <f t="shared" si="65"/>
        <v>https://gamezz.com/games/reversi!</v>
      </c>
      <c r="G522">
        <v>39</v>
      </c>
      <c r="H522">
        <v>25</v>
      </c>
      <c r="I522" cm="1">
        <f t="array" aca="1" ref="I522" ca="1">MAX(ROW($C$1:INDIRECT("$C"&amp;(ROW()-1)))*($C522=$C$1:INDIRECT("$C"&amp;(ROW()-1))),ROW($F$1:INDIRECT("$F"&amp;(ROW()-1)))*($C522=$F$1:INDIRECT("$F"&amp;(ROW()-1))))</f>
        <v>515</v>
      </c>
      <c r="J522" cm="1">
        <f t="array" aca="1" ref="J522" ca="1">MAX(ROW($C$1:INDIRECT("$C"&amp;(ROW()-1)))*($F522=$C$1:INDIRECT("$C"&amp;(ROW()-1))),ROW($F$1:INDIRECT("$F"&amp;(ROW()-1)))*($F522=$F$1:INDIRECT("$F"&amp;(ROW()-1))))</f>
        <v>521</v>
      </c>
      <c r="K522" s="2" cm="1">
        <f t="array" aca="1" ref="K522" ca="1">IF($I522&gt;0,IF(INDEX($C:$C,$I522)=$C522,INDEX($S:$S,$I522),INDEX($T:$T,$I522)),1000)</f>
        <v>964.39358017323184</v>
      </c>
      <c r="L522" s="2" cm="1">
        <f t="array" aca="1" ref="L522" ca="1">IF($J522&gt;0,IF(INDEX($C:$C,$J522)=$F522,INDEX($S:$S,$J522),INDEX($T:$T,$J522)),1000)</f>
        <v>989.09575007290982</v>
      </c>
      <c r="M522">
        <f t="shared" ca="1" si="56"/>
        <v>257.62259495419329</v>
      </c>
      <c r="N522">
        <f t="shared" ca="1" si="57"/>
        <v>296.98832377889545</v>
      </c>
      <c r="O522">
        <f t="shared" ca="1" si="58"/>
        <v>0.4645104996177985</v>
      </c>
      <c r="P522">
        <f t="shared" ca="1" si="59"/>
        <v>0.53548950038220156</v>
      </c>
      <c r="Q522">
        <f t="shared" si="54"/>
        <v>1</v>
      </c>
      <c r="R522">
        <f t="shared" si="55"/>
        <v>0</v>
      </c>
      <c r="S522" s="2">
        <f t="shared" ca="1" si="60"/>
        <v>981.52924418546229</v>
      </c>
      <c r="T522" s="2">
        <f t="shared" ca="1" si="61"/>
        <v>971.96008606067937</v>
      </c>
    </row>
    <row r="523" spans="1:20" x14ac:dyDescent="0.25">
      <c r="A523" t="s">
        <v>126</v>
      </c>
      <c r="C523" t="str">
        <f t="shared" si="64"/>
        <v>http://www.js-games.de/ger/games/othello/lx/play!</v>
      </c>
      <c r="D523" t="s">
        <v>249</v>
      </c>
      <c r="F523" t="str">
        <f t="shared" si="65"/>
        <v>https://gamezz.com/games/reversi!</v>
      </c>
      <c r="G523">
        <v>33</v>
      </c>
      <c r="H523">
        <v>31</v>
      </c>
      <c r="I523" cm="1">
        <f t="array" aca="1" ref="I523" ca="1">MAX(ROW($C$1:INDIRECT("$C"&amp;(ROW()-1)))*($C523=$C$1:INDIRECT("$C"&amp;(ROW()-1))),ROW($F$1:INDIRECT("$F"&amp;(ROW()-1)))*($C523=$F$1:INDIRECT("$F"&amp;(ROW()-1))))</f>
        <v>516</v>
      </c>
      <c r="J523" cm="1">
        <f t="array" aca="1" ref="J523" ca="1">MAX(ROW($C$1:INDIRECT("$C"&amp;(ROW()-1)))*($F523=$C$1:INDIRECT("$C"&amp;(ROW()-1))),ROW($F$1:INDIRECT("$F"&amp;(ROW()-1)))*($F523=$F$1:INDIRECT("$F"&amp;(ROW()-1))))</f>
        <v>522</v>
      </c>
      <c r="K523" s="2" cm="1">
        <f t="array" aca="1" ref="K523" ca="1">IF($I523&gt;0,IF(INDEX($C:$C,$I523)=$C523,INDEX($S:$S,$I523),INDEX($T:$T,$I523)),1000)</f>
        <v>961.03423434806189</v>
      </c>
      <c r="L523" s="2" cm="1">
        <f t="array" aca="1" ref="L523" ca="1">IF($J523&gt;0,IF(INDEX($C:$C,$J523)=$F523,INDEX($S:$S,$J523),INDEX($T:$T,$J523)),1000)</f>
        <v>971.96008606067937</v>
      </c>
      <c r="M523">
        <f t="shared" ca="1" si="56"/>
        <v>252.68856312576256</v>
      </c>
      <c r="N523">
        <f t="shared" ca="1" si="57"/>
        <v>269.09164595743692</v>
      </c>
      <c r="O523">
        <f t="shared" ca="1" si="58"/>
        <v>0.48428161652537993</v>
      </c>
      <c r="P523">
        <f t="shared" ca="1" si="59"/>
        <v>0.51571838347462018</v>
      </c>
      <c r="Q523">
        <f t="shared" si="54"/>
        <v>1</v>
      </c>
      <c r="R523">
        <f t="shared" si="55"/>
        <v>0</v>
      </c>
      <c r="S523" s="2">
        <f t="shared" ca="1" si="60"/>
        <v>977.53722261924975</v>
      </c>
      <c r="T523" s="2">
        <f t="shared" ca="1" si="61"/>
        <v>955.45709778949151</v>
      </c>
    </row>
    <row r="524" spans="1:20" x14ac:dyDescent="0.25">
      <c r="A524" t="s">
        <v>94</v>
      </c>
      <c r="B524" t="s">
        <v>95</v>
      </c>
      <c r="C524" t="str">
        <f t="shared" si="64"/>
        <v>https://www.mathsisfun.com/games/reversi.html!Hard</v>
      </c>
      <c r="D524" t="s">
        <v>249</v>
      </c>
      <c r="F524" t="str">
        <f t="shared" si="65"/>
        <v>https://gamezz.com/games/reversi!</v>
      </c>
      <c r="G524">
        <v>34</v>
      </c>
      <c r="H524">
        <v>30</v>
      </c>
      <c r="I524" cm="1">
        <f t="array" aca="1" ref="I524" ca="1">MAX(ROW($C$1:INDIRECT("$C"&amp;(ROW()-1)))*($C524=$C$1:INDIRECT("$C"&amp;(ROW()-1))),ROW($F$1:INDIRECT("$F"&amp;(ROW()-1)))*($C524=$F$1:INDIRECT("$F"&amp;(ROW()-1))))</f>
        <v>493</v>
      </c>
      <c r="J524" cm="1">
        <f t="array" aca="1" ref="J524" ca="1">MAX(ROW($C$1:INDIRECT("$C"&amp;(ROW()-1)))*($F524=$C$1:INDIRECT("$C"&amp;(ROW()-1))),ROW($F$1:INDIRECT("$F"&amp;(ROW()-1)))*($F524=$F$1:INDIRECT("$F"&amp;(ROW()-1))))</f>
        <v>523</v>
      </c>
      <c r="K524" s="2" cm="1">
        <f t="array" aca="1" ref="K524" ca="1">IF($I524&gt;0,IF(INDEX($C:$C,$I524)=$C524,INDEX($S:$S,$I524),INDEX($T:$T,$I524)),1000)</f>
        <v>960.38114412154437</v>
      </c>
      <c r="L524" s="2" cm="1">
        <f t="array" aca="1" ref="L524" ca="1">IF($J524&gt;0,IF(INDEX($C:$C,$J524)=$F524,INDEX($S:$S,$J524),INDEX($T:$T,$J524)),1000)</f>
        <v>955.45709778949151</v>
      </c>
      <c r="M524">
        <f t="shared" ca="1" si="56"/>
        <v>251.74036659758013</v>
      </c>
      <c r="N524">
        <f t="shared" ca="1" si="57"/>
        <v>244.70494432722879</v>
      </c>
      <c r="O524">
        <f t="shared" ca="1" si="58"/>
        <v>0.50708579788702735</v>
      </c>
      <c r="P524">
        <f t="shared" ca="1" si="59"/>
        <v>0.49291420211297254</v>
      </c>
      <c r="Q524">
        <f t="shared" si="54"/>
        <v>1</v>
      </c>
      <c r="R524">
        <f t="shared" si="55"/>
        <v>0</v>
      </c>
      <c r="S524" s="2">
        <f t="shared" ca="1" si="60"/>
        <v>976.15439858915954</v>
      </c>
      <c r="T524" s="2">
        <f t="shared" ca="1" si="61"/>
        <v>939.68384332187634</v>
      </c>
    </row>
    <row r="525" spans="1:20" x14ac:dyDescent="0.25">
      <c r="A525" t="s">
        <v>125</v>
      </c>
      <c r="C525" t="str">
        <f t="shared" si="64"/>
        <v>http://www.aurochs.org/games/cowthello/!</v>
      </c>
      <c r="D525" t="s">
        <v>249</v>
      </c>
      <c r="F525" t="str">
        <f t="shared" si="65"/>
        <v>https://gamezz.com/games/reversi!</v>
      </c>
      <c r="G525">
        <v>31</v>
      </c>
      <c r="H525">
        <v>33</v>
      </c>
      <c r="I525" cm="1">
        <f t="array" aca="1" ref="I525" ca="1">MAX(ROW($C$1:INDIRECT("$C"&amp;(ROW()-1)))*($C525=$C$1:INDIRECT("$C"&amp;(ROW()-1))),ROW($F$1:INDIRECT("$F"&amp;(ROW()-1)))*($C525=$F$1:INDIRECT("$F"&amp;(ROW()-1))))</f>
        <v>494</v>
      </c>
      <c r="J525" cm="1">
        <f t="array" aca="1" ref="J525" ca="1">MAX(ROW($C$1:INDIRECT("$C"&amp;(ROW()-1)))*($F525=$C$1:INDIRECT("$C"&amp;(ROW()-1))),ROW($F$1:INDIRECT("$F"&amp;(ROW()-1)))*($F525=$F$1:INDIRECT("$F"&amp;(ROW()-1))))</f>
        <v>524</v>
      </c>
      <c r="K525" s="2" cm="1">
        <f t="array" aca="1" ref="K525" ca="1">IF($I525&gt;0,IF(INDEX($C:$C,$I525)=$C525,INDEX($S:$S,$I525),INDEX($T:$T,$I525)),1000)</f>
        <v>958.5680322008061</v>
      </c>
      <c r="L525" s="2" cm="1">
        <f t="array" aca="1" ref="L525" ca="1">IF($J525&gt;0,IF(INDEX($C:$C,$J525)=$F525,INDEX($S:$S,$J525),INDEX($T:$T,$J525)),1000)</f>
        <v>939.68384332187634</v>
      </c>
      <c r="M525">
        <f t="shared" ca="1" si="56"/>
        <v>249.12658827224635</v>
      </c>
      <c r="N525">
        <f t="shared" ca="1" si="57"/>
        <v>223.46504964559364</v>
      </c>
      <c r="O525">
        <f t="shared" ca="1" si="58"/>
        <v>0.52714980182437543</v>
      </c>
      <c r="P525">
        <f t="shared" ca="1" si="59"/>
        <v>0.47285019817562457</v>
      </c>
      <c r="Q525">
        <f t="shared" si="54"/>
        <v>0</v>
      </c>
      <c r="R525">
        <f t="shared" si="55"/>
        <v>1</v>
      </c>
      <c r="S525" s="2">
        <f t="shared" ca="1" si="60"/>
        <v>941.69923854242609</v>
      </c>
      <c r="T525" s="2">
        <f t="shared" ca="1" si="61"/>
        <v>956.55263698025635</v>
      </c>
    </row>
    <row r="526" spans="1:20" x14ac:dyDescent="0.25">
      <c r="A526" t="s">
        <v>198</v>
      </c>
      <c r="C526" t="str">
        <f t="shared" si="64"/>
        <v>https://lazy-guy.github.io/reversi/index.html!</v>
      </c>
      <c r="D526" t="s">
        <v>249</v>
      </c>
      <c r="F526" t="str">
        <f t="shared" si="65"/>
        <v>https://gamezz.com/games/reversi!</v>
      </c>
      <c r="G526">
        <v>24</v>
      </c>
      <c r="H526">
        <v>40</v>
      </c>
      <c r="I526" cm="1">
        <f t="array" aca="1" ref="I526" ca="1">MAX(ROW($C$1:INDIRECT("$C"&amp;(ROW()-1)))*($C526=$C$1:INDIRECT("$C"&amp;(ROW()-1))),ROW($F$1:INDIRECT("$F"&amp;(ROW()-1)))*($C526=$F$1:INDIRECT("$F"&amp;(ROW()-1))))</f>
        <v>517</v>
      </c>
      <c r="J526" cm="1">
        <f t="array" aca="1" ref="J526" ca="1">MAX(ROW($C$1:INDIRECT("$C"&amp;(ROW()-1)))*($F526=$C$1:INDIRECT("$C"&amp;(ROW()-1))),ROW($F$1:INDIRECT("$F"&amp;(ROW()-1)))*($F526=$F$1:INDIRECT("$F"&amp;(ROW()-1))))</f>
        <v>525</v>
      </c>
      <c r="K526" s="2" cm="1">
        <f t="array" aca="1" ref="K526" ca="1">IF($I526&gt;0,IF(INDEX($C:$C,$I526)=$C526,INDEX($S:$S,$I526),INDEX($T:$T,$I526)),1000)</f>
        <v>935.9397287939039</v>
      </c>
      <c r="L526" s="2" cm="1">
        <f t="array" aca="1" ref="L526" ca="1">IF($J526&gt;0,IF(INDEX($C:$C,$J526)=$F526,INDEX($S:$S,$J526),INDEX($T:$T,$J526)),1000)</f>
        <v>956.55263698025635</v>
      </c>
      <c r="M526">
        <f t="shared" ca="1" si="56"/>
        <v>218.70027140065972</v>
      </c>
      <c r="N526">
        <f t="shared" ca="1" si="57"/>
        <v>246.25303539101648</v>
      </c>
      <c r="O526">
        <f t="shared" ca="1" si="58"/>
        <v>0.4703703967819054</v>
      </c>
      <c r="P526">
        <f t="shared" ca="1" si="59"/>
        <v>0.5296296032180946</v>
      </c>
      <c r="Q526">
        <f t="shared" si="54"/>
        <v>0</v>
      </c>
      <c r="R526">
        <f t="shared" si="55"/>
        <v>1</v>
      </c>
      <c r="S526" s="2">
        <f t="shared" ca="1" si="60"/>
        <v>920.88787609688291</v>
      </c>
      <c r="T526" s="2">
        <f t="shared" ca="1" si="61"/>
        <v>971.60448967727734</v>
      </c>
    </row>
    <row r="527" spans="1:20" x14ac:dyDescent="0.25">
      <c r="A527" t="s">
        <v>104</v>
      </c>
      <c r="B527" s="1" t="s">
        <v>88</v>
      </c>
      <c r="C527" t="str">
        <f t="shared" si="64"/>
        <v>https://codepen.io/coder728391/pen/mMZOxB!</v>
      </c>
      <c r="D527" t="s">
        <v>249</v>
      </c>
      <c r="F527" t="str">
        <f t="shared" si="65"/>
        <v>https://gamezz.com/games/reversi!</v>
      </c>
      <c r="G527">
        <v>42</v>
      </c>
      <c r="H527">
        <v>22</v>
      </c>
      <c r="I527" cm="1">
        <f t="array" aca="1" ref="I527" ca="1">MAX(ROW($C$1:INDIRECT("$C"&amp;(ROW()-1)))*($C527=$C$1:INDIRECT("$C"&amp;(ROW()-1))),ROW($F$1:INDIRECT("$F"&amp;(ROW()-1)))*($C527=$F$1:INDIRECT("$F"&amp;(ROW()-1))))</f>
        <v>461</v>
      </c>
      <c r="J527" cm="1">
        <f t="array" aca="1" ref="J527" ca="1">MAX(ROW($C$1:INDIRECT("$C"&amp;(ROW()-1)))*($F527=$C$1:INDIRECT("$C"&amp;(ROW()-1))),ROW($F$1:INDIRECT("$F"&amp;(ROW()-1)))*($F527=$F$1:INDIRECT("$F"&amp;(ROW()-1))))</f>
        <v>526</v>
      </c>
      <c r="K527" s="2" cm="1">
        <f t="array" aca="1" ref="K527" ca="1">IF($I527&gt;0,IF(INDEX($C:$C,$I527)=$C527,INDEX($S:$S,$I527),INDEX($T:$T,$I527)),1000)</f>
        <v>888.65681855426374</v>
      </c>
      <c r="L527" s="2" cm="1">
        <f t="array" aca="1" ref="L527" ca="1">IF($J527&gt;0,IF(INDEX($C:$C,$J527)=$F527,INDEX($S:$S,$J527),INDEX($T:$T,$J527)),1000)</f>
        <v>971.60448967727734</v>
      </c>
      <c r="M527">
        <f t="shared" ca="1" si="56"/>
        <v>166.58736024490068</v>
      </c>
      <c r="N527">
        <f t="shared" ca="1" si="57"/>
        <v>268.54138483693379</v>
      </c>
      <c r="O527">
        <f t="shared" ca="1" si="58"/>
        <v>0.38284613951112484</v>
      </c>
      <c r="P527">
        <f t="shared" ca="1" si="59"/>
        <v>0.61715386048887511</v>
      </c>
      <c r="Q527">
        <f t="shared" si="54"/>
        <v>1</v>
      </c>
      <c r="R527">
        <f t="shared" si="55"/>
        <v>0</v>
      </c>
      <c r="S527" s="2">
        <f t="shared" ca="1" si="60"/>
        <v>908.40574208990779</v>
      </c>
      <c r="T527" s="2">
        <f t="shared" ca="1" si="61"/>
        <v>951.85556614163329</v>
      </c>
    </row>
    <row r="528" spans="1:20" x14ac:dyDescent="0.25">
      <c r="A528" t="s">
        <v>243</v>
      </c>
      <c r="B528">
        <v>4</v>
      </c>
      <c r="C528" t="str">
        <f t="shared" si="64"/>
        <v>https://www.retrogames.cz/play_052-NES.php?emulator=retrocc!4</v>
      </c>
      <c r="D528" t="s">
        <v>249</v>
      </c>
      <c r="F528" t="str">
        <f t="shared" si="65"/>
        <v>https://gamezz.com/games/reversi!</v>
      </c>
      <c r="G528">
        <v>53</v>
      </c>
      <c r="H528">
        <v>1</v>
      </c>
      <c r="I528" cm="1">
        <f t="array" aca="1" ref="I528" ca="1">MAX(ROW($C$1:INDIRECT("$C"&amp;(ROW()-1)))*($C528=$C$1:INDIRECT("$C"&amp;(ROW()-1))),ROW($F$1:INDIRECT("$F"&amp;(ROW()-1)))*($C528=$F$1:INDIRECT("$F"&amp;(ROW()-1))))</f>
        <v>495</v>
      </c>
      <c r="J528" cm="1">
        <f t="array" aca="1" ref="J528" ca="1">MAX(ROW($C$1:INDIRECT("$C"&amp;(ROW()-1)))*($F528=$C$1:INDIRECT("$C"&amp;(ROW()-1))),ROW($F$1:INDIRECT("$F"&amp;(ROW()-1)))*($F528=$F$1:INDIRECT("$F"&amp;(ROW()-1))))</f>
        <v>527</v>
      </c>
      <c r="K528" s="2" cm="1">
        <f t="array" aca="1" ref="K528" ca="1">IF($I528&gt;0,IF(INDEX($C:$C,$I528)=$C528,INDEX($S:$S,$I528),INDEX($T:$T,$I528)),1000)</f>
        <v>1054.3957949001046</v>
      </c>
      <c r="L528" s="2" cm="1">
        <f t="array" aca="1" ref="L528" ca="1">IF($J528&gt;0,IF(INDEX($C:$C,$J528)=$F528,INDEX($S:$S,$J528),INDEX($T:$T,$J528)),1000)</f>
        <v>951.85556614163329</v>
      </c>
      <c r="M528">
        <f t="shared" ca="1" si="56"/>
        <v>432.50336151531332</v>
      </c>
      <c r="N528">
        <f t="shared" ca="1" si="57"/>
        <v>239.68392907623917</v>
      </c>
      <c r="O528">
        <f t="shared" ca="1" si="58"/>
        <v>0.64342686565033469</v>
      </c>
      <c r="P528">
        <f t="shared" ca="1" si="59"/>
        <v>0.35657313434966531</v>
      </c>
      <c r="Q528">
        <f t="shared" si="54"/>
        <v>1</v>
      </c>
      <c r="R528">
        <f t="shared" si="55"/>
        <v>0</v>
      </c>
      <c r="S528" s="2">
        <f t="shared" ca="1" si="60"/>
        <v>1065.806135199294</v>
      </c>
      <c r="T528" s="2">
        <f t="shared" ca="1" si="61"/>
        <v>940.44522584244396</v>
      </c>
    </row>
    <row r="529" spans="1:20" x14ac:dyDescent="0.25">
      <c r="A529" t="s">
        <v>246</v>
      </c>
      <c r="C529" t="str">
        <f t="shared" si="64"/>
        <v>https://www.vint.ee/en-gb/games/#othello!</v>
      </c>
      <c r="D529" t="s">
        <v>251</v>
      </c>
      <c r="F529" t="str">
        <f t="shared" si="65"/>
        <v>http://www.allmixedup.com/othello/othello.cgi?start!</v>
      </c>
      <c r="G529">
        <v>13</v>
      </c>
      <c r="H529">
        <v>51</v>
      </c>
      <c r="I529" cm="1">
        <f t="array" aca="1" ref="I529" ca="1">MAX(ROW($C$1:INDIRECT("$C"&amp;(ROW()-1)))*($C529=$C$1:INDIRECT("$C"&amp;(ROW()-1))),ROW($F$1:INDIRECT("$F"&amp;(ROW()-1)))*($C529=$F$1:INDIRECT("$F"&amp;(ROW()-1))))</f>
        <v>518</v>
      </c>
      <c r="J529" cm="1">
        <f t="array" aca="1" ref="J529" ca="1">MAX(ROW($C$1:INDIRECT("$C"&amp;(ROW()-1)))*($F529=$C$1:INDIRECT("$C"&amp;(ROW()-1))),ROW($F$1:INDIRECT("$F"&amp;(ROW()-1)))*($F529=$F$1:INDIRECT("$F"&amp;(ROW()-1))))</f>
        <v>0</v>
      </c>
      <c r="K529" s="2" cm="1">
        <f t="array" aca="1" ref="K529" ca="1">IF($I529&gt;0,IF(INDEX($C:$C,$I529)=$C529,INDEX($S:$S,$I529),INDEX($T:$T,$I529)),1000)</f>
        <v>922.09092616459088</v>
      </c>
      <c r="L529" s="2" cm="1">
        <f t="array" aca="1" ref="L529" ca="1">IF($J529&gt;0,IF(INDEX($C:$C,$J529)=$F529,INDEX($S:$S,$J529),INDEX($T:$T,$J529)),1000)</f>
        <v>1000</v>
      </c>
      <c r="M529">
        <f t="shared" ca="1" si="56"/>
        <v>201.94230795575874</v>
      </c>
      <c r="N529">
        <f t="shared" ca="1" si="57"/>
        <v>316.22776601683825</v>
      </c>
      <c r="O529">
        <f t="shared" ca="1" si="58"/>
        <v>0.38972205864292786</v>
      </c>
      <c r="P529">
        <f t="shared" ca="1" si="59"/>
        <v>0.61027794135707203</v>
      </c>
      <c r="Q529">
        <f t="shared" si="54"/>
        <v>0</v>
      </c>
      <c r="R529">
        <f t="shared" si="55"/>
        <v>1</v>
      </c>
      <c r="S529" s="2">
        <f t="shared" ca="1" si="60"/>
        <v>909.61982028801719</v>
      </c>
      <c r="T529" s="2">
        <f t="shared" ca="1" si="61"/>
        <v>1012.4711058765737</v>
      </c>
    </row>
    <row r="530" spans="1:20" x14ac:dyDescent="0.25">
      <c r="A530" t="s">
        <v>116</v>
      </c>
      <c r="B530" t="s">
        <v>117</v>
      </c>
      <c r="C530" t="str">
        <f t="shared" si="64"/>
        <v>https://kana.github.io/othello-js/!PM-1024/e</v>
      </c>
      <c r="D530" t="s">
        <v>251</v>
      </c>
      <c r="F530" t="str">
        <f t="shared" si="65"/>
        <v>http://www.allmixedup.com/othello/othello.cgi?start!</v>
      </c>
      <c r="G530">
        <v>46</v>
      </c>
      <c r="H530">
        <v>18</v>
      </c>
      <c r="I530" cm="1">
        <f t="array" aca="1" ref="I530" ca="1">MAX(ROW($C$1:INDIRECT("$C"&amp;(ROW()-1)))*($C530=$C$1:INDIRECT("$C"&amp;(ROW()-1))),ROW($F$1:INDIRECT("$F"&amp;(ROW()-1)))*($C530=$F$1:INDIRECT("$F"&amp;(ROW()-1))))</f>
        <v>519</v>
      </c>
      <c r="J530" cm="1">
        <f t="array" aca="1" ref="J530" ca="1">MAX(ROW($C$1:INDIRECT("$C"&amp;(ROW()-1)))*($F530=$C$1:INDIRECT("$C"&amp;(ROW()-1))),ROW($F$1:INDIRECT("$F"&amp;(ROW()-1)))*($F530=$F$1:INDIRECT("$F"&amp;(ROW()-1))))</f>
        <v>529</v>
      </c>
      <c r="K530" s="2" cm="1">
        <f t="array" aca="1" ref="K530" ca="1">IF($I530&gt;0,IF(INDEX($C:$C,$I530)=$C530,INDEX($S:$S,$I530),INDEX($T:$T,$I530)),1000)</f>
        <v>989.83341807029274</v>
      </c>
      <c r="L530" s="2" cm="1">
        <f t="array" aca="1" ref="L530" ca="1">IF($J530&gt;0,IF(INDEX($C:$C,$J530)=$F530,INDEX($S:$S,$J530),INDEX($T:$T,$J530)),1000)</f>
        <v>1012.4711058765737</v>
      </c>
      <c r="M530">
        <f t="shared" ca="1" si="56"/>
        <v>298.25212399850886</v>
      </c>
      <c r="N530">
        <f t="shared" ca="1" si="57"/>
        <v>339.7643158938659</v>
      </c>
      <c r="O530">
        <f t="shared" ca="1" si="58"/>
        <v>0.46746777253705274</v>
      </c>
      <c r="P530">
        <f t="shared" ca="1" si="59"/>
        <v>0.53253222746294715</v>
      </c>
      <c r="Q530">
        <f t="shared" si="54"/>
        <v>1</v>
      </c>
      <c r="R530">
        <f t="shared" si="55"/>
        <v>0</v>
      </c>
      <c r="S530" s="2">
        <f t="shared" ca="1" si="60"/>
        <v>1006.8744493491071</v>
      </c>
      <c r="T530" s="2">
        <f t="shared" ca="1" si="61"/>
        <v>995.43007459775936</v>
      </c>
    </row>
    <row r="531" spans="1:20" x14ac:dyDescent="0.25">
      <c r="A531" t="s">
        <v>128</v>
      </c>
      <c r="C531" t="str">
        <f t="shared" si="64"/>
        <v>http://www.interjeux.net/jeux/othello/index_fr.html!</v>
      </c>
      <c r="D531" t="s">
        <v>251</v>
      </c>
      <c r="F531" t="str">
        <f t="shared" si="65"/>
        <v>http://www.allmixedup.com/othello/othello.cgi?start!</v>
      </c>
      <c r="G531">
        <v>47</v>
      </c>
      <c r="H531">
        <v>17</v>
      </c>
      <c r="I531" cm="1">
        <f t="array" aca="1" ref="I531" ca="1">MAX(ROW($C$1:INDIRECT("$C"&amp;(ROW()-1)))*($C531=$C$1:INDIRECT("$C"&amp;(ROW()-1))),ROW($F$1:INDIRECT("$F"&amp;(ROW()-1)))*($C531=$F$1:INDIRECT("$F"&amp;(ROW()-1))))</f>
        <v>520</v>
      </c>
      <c r="J531" cm="1">
        <f t="array" aca="1" ref="J531" ca="1">MAX(ROW($C$1:INDIRECT("$C"&amp;(ROW()-1)))*($F531=$C$1:INDIRECT("$C"&amp;(ROW()-1))),ROW($F$1:INDIRECT("$F"&amp;(ROW()-1)))*($F531=$F$1:INDIRECT("$F"&amp;(ROW()-1))))</f>
        <v>530</v>
      </c>
      <c r="K531" s="2" cm="1">
        <f t="array" aca="1" ref="K531" ca="1">IF($I531&gt;0,IF(INDEX($C:$C,$I531)=$C531,INDEX($S:$S,$I531),INDEX($T:$T,$I531)),1000)</f>
        <v>887.32247542583332</v>
      </c>
      <c r="L531" s="2" cm="1">
        <f t="array" aca="1" ref="L531" ca="1">IF($J531&gt;0,IF(INDEX($C:$C,$J531)=$F531,INDEX($S:$S,$J531),INDEX($T:$T,$J531)),1000)</f>
        <v>995.43007459775936</v>
      </c>
      <c r="M531">
        <f t="shared" ca="1" si="56"/>
        <v>165.31268836256393</v>
      </c>
      <c r="N531">
        <f t="shared" ca="1" si="57"/>
        <v>308.01735451584693</v>
      </c>
      <c r="O531">
        <f t="shared" ca="1" si="58"/>
        <v>0.34925458641345847</v>
      </c>
      <c r="P531">
        <f t="shared" ca="1" si="59"/>
        <v>0.65074541358654159</v>
      </c>
      <c r="Q531">
        <f t="shared" si="54"/>
        <v>1</v>
      </c>
      <c r="R531">
        <f t="shared" si="55"/>
        <v>0</v>
      </c>
      <c r="S531" s="2">
        <f t="shared" ca="1" si="60"/>
        <v>908.14632866060265</v>
      </c>
      <c r="T531" s="2">
        <f t="shared" ca="1" si="61"/>
        <v>974.60622136299003</v>
      </c>
    </row>
    <row r="532" spans="1:20" x14ac:dyDescent="0.25">
      <c r="A532" t="s">
        <v>112</v>
      </c>
      <c r="B532">
        <v>3</v>
      </c>
      <c r="C532" t="str">
        <f t="shared" si="64"/>
        <v>https://lazymuttgames.com/games/Othello/!3</v>
      </c>
      <c r="D532" t="s">
        <v>251</v>
      </c>
      <c r="F532" t="str">
        <f t="shared" si="65"/>
        <v>http://www.allmixedup.com/othello/othello.cgi?start!</v>
      </c>
      <c r="G532">
        <v>50</v>
      </c>
      <c r="H532">
        <v>14</v>
      </c>
      <c r="I532" cm="1">
        <f t="array" aca="1" ref="I532" ca="1">MAX(ROW($C$1:INDIRECT("$C"&amp;(ROW()-1)))*($C532=$C$1:INDIRECT("$C"&amp;(ROW()-1))),ROW($F$1:INDIRECT("$F"&amp;(ROW()-1)))*($C532=$F$1:INDIRECT("$F"&amp;(ROW()-1))))</f>
        <v>521</v>
      </c>
      <c r="J532" cm="1">
        <f t="array" aca="1" ref="J532" ca="1">MAX(ROW($C$1:INDIRECT("$C"&amp;(ROW()-1)))*($F532=$C$1:INDIRECT("$C"&amp;(ROW()-1))),ROW($F$1:INDIRECT("$F"&amp;(ROW()-1)))*($F532=$F$1:INDIRECT("$F"&amp;(ROW()-1))))</f>
        <v>531</v>
      </c>
      <c r="K532" s="2" cm="1">
        <f t="array" aca="1" ref="K532" ca="1">IF($I532&gt;0,IF(INDEX($C:$C,$I532)=$C532,INDEX($S:$S,$I532),INDEX($T:$T,$I532)),1000)</f>
        <v>986.46155049519041</v>
      </c>
      <c r="L532" s="2" cm="1">
        <f t="array" aca="1" ref="L532" ca="1">IF($J532&gt;0,IF(INDEX($C:$C,$J532)=$F532,INDEX($S:$S,$J532),INDEX($T:$T,$J532)),1000)</f>
        <v>974.60622136299003</v>
      </c>
      <c r="M532">
        <f t="shared" ca="1" si="56"/>
        <v>292.51886269974864</v>
      </c>
      <c r="N532">
        <f t="shared" ca="1" si="57"/>
        <v>273.22192912166048</v>
      </c>
      <c r="O532">
        <f t="shared" ca="1" si="58"/>
        <v>0.51705457150788203</v>
      </c>
      <c r="P532">
        <f t="shared" ca="1" si="59"/>
        <v>0.4829454284921178</v>
      </c>
      <c r="Q532">
        <f t="shared" si="54"/>
        <v>1</v>
      </c>
      <c r="R532">
        <f t="shared" si="55"/>
        <v>0</v>
      </c>
      <c r="S532" s="2">
        <f t="shared" ca="1" si="60"/>
        <v>1001.9158042069382</v>
      </c>
      <c r="T532" s="2">
        <f t="shared" ca="1" si="61"/>
        <v>959.15196765124222</v>
      </c>
    </row>
    <row r="533" spans="1:20" x14ac:dyDescent="0.25">
      <c r="A533" t="s">
        <v>103</v>
      </c>
      <c r="B533" t="s">
        <v>95</v>
      </c>
      <c r="C533" t="str">
        <f t="shared" si="64"/>
        <v>https://reversi.zone/!Hard</v>
      </c>
      <c r="D533" t="s">
        <v>251</v>
      </c>
      <c r="F533" t="str">
        <f t="shared" si="65"/>
        <v>http://www.allmixedup.com/othello/othello.cgi?start!</v>
      </c>
      <c r="G533">
        <v>45</v>
      </c>
      <c r="H533">
        <v>19</v>
      </c>
      <c r="I533" cm="1">
        <f t="array" aca="1" ref="I533" ca="1">MAX(ROW($C$1:INDIRECT("$C"&amp;(ROW()-1)))*($C533=$C$1:INDIRECT("$C"&amp;(ROW()-1))),ROW($F$1:INDIRECT("$F"&amp;(ROW()-1)))*($C533=$F$1:INDIRECT("$F"&amp;(ROW()-1))))</f>
        <v>522</v>
      </c>
      <c r="J533" cm="1">
        <f t="array" aca="1" ref="J533" ca="1">MAX(ROW($C$1:INDIRECT("$C"&amp;(ROW()-1)))*($F533=$C$1:INDIRECT("$C"&amp;(ROW()-1))),ROW($F$1:INDIRECT("$F"&amp;(ROW()-1)))*($F533=$F$1:INDIRECT("$F"&amp;(ROW()-1))))</f>
        <v>532</v>
      </c>
      <c r="K533" s="2" cm="1">
        <f t="array" aca="1" ref="K533" ca="1">IF($I533&gt;0,IF(INDEX($C:$C,$I533)=$C533,INDEX($S:$S,$I533),INDEX($T:$T,$I533)),1000)</f>
        <v>981.52924418546229</v>
      </c>
      <c r="L533" s="2" cm="1">
        <f t="array" aca="1" ref="L533" ca="1">IF($J533&gt;0,IF(INDEX($C:$C,$J533)=$F533,INDEX($S:$S,$J533),INDEX($T:$T,$J533)),1000)</f>
        <v>959.15196765124222</v>
      </c>
      <c r="M533">
        <f t="shared" ca="1" si="56"/>
        <v>284.33027852197699</v>
      </c>
      <c r="N533">
        <f t="shared" ca="1" si="57"/>
        <v>249.96541207084493</v>
      </c>
      <c r="O533">
        <f t="shared" ca="1" si="58"/>
        <v>0.53215903389844188</v>
      </c>
      <c r="P533">
        <f t="shared" ca="1" si="59"/>
        <v>0.46784096610155795</v>
      </c>
      <c r="Q533">
        <f t="shared" si="54"/>
        <v>1</v>
      </c>
      <c r="R533">
        <f t="shared" si="55"/>
        <v>0</v>
      </c>
      <c r="S533" s="2">
        <f t="shared" ca="1" si="60"/>
        <v>996.50015510071216</v>
      </c>
      <c r="T533" s="2">
        <f t="shared" ca="1" si="61"/>
        <v>944.18105673599234</v>
      </c>
    </row>
    <row r="534" spans="1:20" x14ac:dyDescent="0.25">
      <c r="A534" t="s">
        <v>126</v>
      </c>
      <c r="C534" t="str">
        <f t="shared" si="64"/>
        <v>http://www.js-games.de/ger/games/othello/lx/play!</v>
      </c>
      <c r="D534" t="s">
        <v>251</v>
      </c>
      <c r="F534" t="str">
        <f t="shared" si="65"/>
        <v>http://www.allmixedup.com/othello/othello.cgi?start!</v>
      </c>
      <c r="G534">
        <v>42</v>
      </c>
      <c r="H534">
        <v>22</v>
      </c>
      <c r="I534" cm="1">
        <f t="array" aca="1" ref="I534" ca="1">MAX(ROW($C$1:INDIRECT("$C"&amp;(ROW()-1)))*($C534=$C$1:INDIRECT("$C"&amp;(ROW()-1))),ROW($F$1:INDIRECT("$F"&amp;(ROW()-1)))*($C534=$F$1:INDIRECT("$F"&amp;(ROW()-1))))</f>
        <v>523</v>
      </c>
      <c r="J534" cm="1">
        <f t="array" aca="1" ref="J534" ca="1">MAX(ROW($C$1:INDIRECT("$C"&amp;(ROW()-1)))*($F534=$C$1:INDIRECT("$C"&amp;(ROW()-1))),ROW($F$1:INDIRECT("$F"&amp;(ROW()-1)))*($F534=$F$1:INDIRECT("$F"&amp;(ROW()-1))))</f>
        <v>533</v>
      </c>
      <c r="K534" s="2" cm="1">
        <f t="array" aca="1" ref="K534" ca="1">IF($I534&gt;0,IF(INDEX($C:$C,$I534)=$C534,INDEX($S:$S,$I534),INDEX($T:$T,$I534)),1000)</f>
        <v>977.53722261924975</v>
      </c>
      <c r="L534" s="2" cm="1">
        <f t="array" aca="1" ref="L534" ca="1">IF($J534&gt;0,IF(INDEX($C:$C,$J534)=$F534,INDEX($S:$S,$J534),INDEX($T:$T,$J534)),1000)</f>
        <v>944.18105673599234</v>
      </c>
      <c r="M534">
        <f t="shared" ca="1" si="56"/>
        <v>277.87089285455437</v>
      </c>
      <c r="N534">
        <f t="shared" ca="1" si="57"/>
        <v>229.32565459158835</v>
      </c>
      <c r="O534">
        <f t="shared" ca="1" si="58"/>
        <v>0.54785643603786638</v>
      </c>
      <c r="P534">
        <f t="shared" ca="1" si="59"/>
        <v>0.45214356396213357</v>
      </c>
      <c r="Q534">
        <f t="shared" si="54"/>
        <v>1</v>
      </c>
      <c r="R534">
        <f t="shared" si="55"/>
        <v>0</v>
      </c>
      <c r="S534" s="2">
        <f t="shared" ca="1" si="60"/>
        <v>992.00581666603807</v>
      </c>
      <c r="T534" s="2">
        <f t="shared" ca="1" si="61"/>
        <v>929.71246268920402</v>
      </c>
    </row>
    <row r="535" spans="1:20" x14ac:dyDescent="0.25">
      <c r="A535" t="s">
        <v>94</v>
      </c>
      <c r="B535" t="s">
        <v>95</v>
      </c>
      <c r="C535" t="str">
        <f t="shared" si="64"/>
        <v>https://www.mathsisfun.com/games/reversi.html!Hard</v>
      </c>
      <c r="D535" t="s">
        <v>251</v>
      </c>
      <c r="F535" t="str">
        <f t="shared" si="65"/>
        <v>http://www.allmixedup.com/othello/othello.cgi?start!</v>
      </c>
      <c r="G535">
        <v>36</v>
      </c>
      <c r="H535">
        <v>28</v>
      </c>
      <c r="I535" cm="1">
        <f t="array" aca="1" ref="I535" ca="1">MAX(ROW($C$1:INDIRECT("$C"&amp;(ROW()-1)))*($C535=$C$1:INDIRECT("$C"&amp;(ROW()-1))),ROW($F$1:INDIRECT("$F"&amp;(ROW()-1)))*($C535=$F$1:INDIRECT("$F"&amp;(ROW()-1))))</f>
        <v>524</v>
      </c>
      <c r="J535" cm="1">
        <f t="array" aca="1" ref="J535" ca="1">MAX(ROW($C$1:INDIRECT("$C"&amp;(ROW()-1)))*($F535=$C$1:INDIRECT("$C"&amp;(ROW()-1))),ROW($F$1:INDIRECT("$F"&amp;(ROW()-1)))*($F535=$F$1:INDIRECT("$F"&amp;(ROW()-1))))</f>
        <v>534</v>
      </c>
      <c r="K535" s="2" cm="1">
        <f t="array" aca="1" ref="K535" ca="1">IF($I535&gt;0,IF(INDEX($C:$C,$I535)=$C535,INDEX($S:$S,$I535),INDEX($T:$T,$I535)),1000)</f>
        <v>976.15439858915954</v>
      </c>
      <c r="L535" s="2" cm="1">
        <f t="array" aca="1" ref="L535" ca="1">IF($J535&gt;0,IF(INDEX($C:$C,$J535)=$F535,INDEX($S:$S,$J535),INDEX($T:$T,$J535)),1000)</f>
        <v>929.71246268920402</v>
      </c>
      <c r="M535">
        <f t="shared" ca="1" si="56"/>
        <v>275.66777216784175</v>
      </c>
      <c r="N535">
        <f t="shared" ca="1" si="57"/>
        <v>210.9993690943364</v>
      </c>
      <c r="O535">
        <f t="shared" ca="1" si="58"/>
        <v>0.56644007535189966</v>
      </c>
      <c r="P535">
        <f t="shared" ca="1" si="59"/>
        <v>0.43355992464810045</v>
      </c>
      <c r="Q535">
        <f t="shared" si="54"/>
        <v>1</v>
      </c>
      <c r="R535">
        <f t="shared" si="55"/>
        <v>0</v>
      </c>
      <c r="S535" s="2">
        <f t="shared" ca="1" si="60"/>
        <v>990.02831617789877</v>
      </c>
      <c r="T535" s="2">
        <f t="shared" ca="1" si="61"/>
        <v>915.83854510046478</v>
      </c>
    </row>
    <row r="536" spans="1:20" x14ac:dyDescent="0.25">
      <c r="A536" t="s">
        <v>125</v>
      </c>
      <c r="C536" t="str">
        <f t="shared" si="64"/>
        <v>http://www.aurochs.org/games/cowthello/!</v>
      </c>
      <c r="D536" t="s">
        <v>251</v>
      </c>
      <c r="F536" t="str">
        <f t="shared" si="65"/>
        <v>http://www.allmixedup.com/othello/othello.cgi?start!</v>
      </c>
      <c r="G536">
        <v>43</v>
      </c>
      <c r="H536">
        <v>21</v>
      </c>
      <c r="I536" cm="1">
        <f t="array" aca="1" ref="I536" ca="1">MAX(ROW($C$1:INDIRECT("$C"&amp;(ROW()-1)))*($C536=$C$1:INDIRECT("$C"&amp;(ROW()-1))),ROW($F$1:INDIRECT("$F"&amp;(ROW()-1)))*($C536=$F$1:INDIRECT("$F"&amp;(ROW()-1))))</f>
        <v>525</v>
      </c>
      <c r="J536" cm="1">
        <f t="array" aca="1" ref="J536" ca="1">MAX(ROW($C$1:INDIRECT("$C"&amp;(ROW()-1)))*($F536=$C$1:INDIRECT("$C"&amp;(ROW()-1))),ROW($F$1:INDIRECT("$F"&amp;(ROW()-1)))*($F536=$F$1:INDIRECT("$F"&amp;(ROW()-1))))</f>
        <v>535</v>
      </c>
      <c r="K536" s="2" cm="1">
        <f t="array" aca="1" ref="K536" ca="1">IF($I536&gt;0,IF(INDEX($C:$C,$I536)=$C536,INDEX($S:$S,$I536),INDEX($T:$T,$I536)),1000)</f>
        <v>941.69923854242609</v>
      </c>
      <c r="L536" s="2" cm="1">
        <f t="array" aca="1" ref="L536" ca="1">IF($J536&gt;0,IF(INDEX($C:$C,$J536)=$F536,INDEX($S:$S,$J536),INDEX($T:$T,$J536)),1000)</f>
        <v>915.83854510046478</v>
      </c>
      <c r="M536">
        <f t="shared" ca="1" si="56"/>
        <v>226.07268709559966</v>
      </c>
      <c r="N536">
        <f t="shared" ca="1" si="57"/>
        <v>194.80332382980626</v>
      </c>
      <c r="O536">
        <f t="shared" ca="1" si="58"/>
        <v>0.53714795147986638</v>
      </c>
      <c r="P536">
        <f t="shared" ca="1" si="59"/>
        <v>0.46285204852013362</v>
      </c>
      <c r="Q536">
        <f t="shared" si="54"/>
        <v>1</v>
      </c>
      <c r="R536">
        <f t="shared" si="55"/>
        <v>0</v>
      </c>
      <c r="S536" s="2">
        <f t="shared" ca="1" si="60"/>
        <v>956.51050409507036</v>
      </c>
      <c r="T536" s="2">
        <f t="shared" ca="1" si="61"/>
        <v>901.02727954782051</v>
      </c>
    </row>
    <row r="537" spans="1:20" x14ac:dyDescent="0.25">
      <c r="A537" t="s">
        <v>198</v>
      </c>
      <c r="C537" t="str">
        <f t="shared" si="64"/>
        <v>https://lazy-guy.github.io/reversi/index.html!</v>
      </c>
      <c r="D537" t="s">
        <v>251</v>
      </c>
      <c r="F537" t="str">
        <f t="shared" si="65"/>
        <v>http://www.allmixedup.com/othello/othello.cgi?start!</v>
      </c>
      <c r="G537">
        <v>27</v>
      </c>
      <c r="H537">
        <v>37</v>
      </c>
      <c r="I537" cm="1">
        <f t="array" aca="1" ref="I537" ca="1">MAX(ROW($C$1:INDIRECT("$C"&amp;(ROW()-1)))*($C537=$C$1:INDIRECT("$C"&amp;(ROW()-1))),ROW($F$1:INDIRECT("$F"&amp;(ROW()-1)))*($C537=$F$1:INDIRECT("$F"&amp;(ROW()-1))))</f>
        <v>526</v>
      </c>
      <c r="J537" cm="1">
        <f t="array" aca="1" ref="J537" ca="1">MAX(ROW($C$1:INDIRECT("$C"&amp;(ROW()-1)))*($F537=$C$1:INDIRECT("$C"&amp;(ROW()-1))),ROW($F$1:INDIRECT("$F"&amp;(ROW()-1)))*($F537=$F$1:INDIRECT("$F"&amp;(ROW()-1))))</f>
        <v>536</v>
      </c>
      <c r="K537" s="2" cm="1">
        <f t="array" aca="1" ref="K537" ca="1">IF($I537&gt;0,IF(INDEX($C:$C,$I537)=$C537,INDEX($S:$S,$I537),INDEX($T:$T,$I537)),1000)</f>
        <v>920.88787609688291</v>
      </c>
      <c r="L537" s="2" cm="1">
        <f t="array" aca="1" ref="L537" ca="1">IF($J537&gt;0,IF(INDEX($C:$C,$J537)=$F537,INDEX($S:$S,$J537),INDEX($T:$T,$J537)),1000)</f>
        <v>901.02727954782051</v>
      </c>
      <c r="M537">
        <f t="shared" ca="1" si="56"/>
        <v>200.54862570234499</v>
      </c>
      <c r="N537">
        <f t="shared" ca="1" si="57"/>
        <v>178.8826413084067</v>
      </c>
      <c r="O537">
        <f t="shared" ca="1" si="58"/>
        <v>0.52855060491538819</v>
      </c>
      <c r="P537">
        <f t="shared" ca="1" si="59"/>
        <v>0.47144939508461181</v>
      </c>
      <c r="Q537">
        <f t="shared" si="54"/>
        <v>0</v>
      </c>
      <c r="R537">
        <f t="shared" si="55"/>
        <v>1</v>
      </c>
      <c r="S537" s="2">
        <f t="shared" ca="1" si="60"/>
        <v>903.97425673959049</v>
      </c>
      <c r="T537" s="2">
        <f t="shared" ca="1" si="61"/>
        <v>917.94089890511293</v>
      </c>
    </row>
    <row r="538" spans="1:20" x14ac:dyDescent="0.25">
      <c r="A538" t="s">
        <v>104</v>
      </c>
      <c r="B538" s="1" t="s">
        <v>88</v>
      </c>
      <c r="C538" t="str">
        <f t="shared" si="64"/>
        <v>https://codepen.io/coder728391/pen/mMZOxB!</v>
      </c>
      <c r="D538" t="s">
        <v>251</v>
      </c>
      <c r="F538" t="str">
        <f t="shared" si="65"/>
        <v>http://www.allmixedup.com/othello/othello.cgi?start!</v>
      </c>
      <c r="G538">
        <v>13</v>
      </c>
      <c r="H538">
        <v>51</v>
      </c>
      <c r="I538" cm="1">
        <f t="array" aca="1" ref="I538" ca="1">MAX(ROW($C$1:INDIRECT("$C"&amp;(ROW()-1)))*($C538=$C$1:INDIRECT("$C"&amp;(ROW()-1))),ROW($F$1:INDIRECT("$F"&amp;(ROW()-1)))*($C538=$F$1:INDIRECT("$F"&amp;(ROW()-1))))</f>
        <v>527</v>
      </c>
      <c r="J538" cm="1">
        <f t="array" aca="1" ref="J538" ca="1">MAX(ROW($C$1:INDIRECT("$C"&amp;(ROW()-1)))*($F538=$C$1:INDIRECT("$C"&amp;(ROW()-1))),ROW($F$1:INDIRECT("$F"&amp;(ROW()-1)))*($F538=$F$1:INDIRECT("$F"&amp;(ROW()-1))))</f>
        <v>537</v>
      </c>
      <c r="K538" s="2" cm="1">
        <f t="array" aca="1" ref="K538" ca="1">IF($I538&gt;0,IF(INDEX($C:$C,$I538)=$C538,INDEX($S:$S,$I538),INDEX($T:$T,$I538)),1000)</f>
        <v>908.40574208990779</v>
      </c>
      <c r="L538" s="2" cm="1">
        <f t="array" aca="1" ref="L538" ca="1">IF($J538&gt;0,IF(INDEX($C:$C,$J538)=$F538,INDEX($S:$S,$J538),INDEX($T:$T,$J538)),1000)</f>
        <v>917.94089890511293</v>
      </c>
      <c r="M538">
        <f t="shared" ca="1" si="56"/>
        <v>186.64413834047738</v>
      </c>
      <c r="N538">
        <f t="shared" ca="1" si="57"/>
        <v>197.17518059012443</v>
      </c>
      <c r="O538">
        <f t="shared" ca="1" si="58"/>
        <v>0.48628125040841008</v>
      </c>
      <c r="P538">
        <f t="shared" ca="1" si="59"/>
        <v>0.51371874959158992</v>
      </c>
      <c r="Q538">
        <f t="shared" si="54"/>
        <v>0</v>
      </c>
      <c r="R538">
        <f t="shared" si="55"/>
        <v>1</v>
      </c>
      <c r="S538" s="2">
        <f t="shared" ca="1" si="60"/>
        <v>892.84474207683866</v>
      </c>
      <c r="T538" s="2">
        <f t="shared" ca="1" si="61"/>
        <v>933.50189891818206</v>
      </c>
    </row>
    <row r="539" spans="1:20" x14ac:dyDescent="0.25">
      <c r="A539" t="s">
        <v>243</v>
      </c>
      <c r="B539">
        <v>4</v>
      </c>
      <c r="C539" t="str">
        <f t="shared" si="64"/>
        <v>https://www.retrogames.cz/play_052-NES.php?emulator=retrocc!4</v>
      </c>
      <c r="D539" t="s">
        <v>251</v>
      </c>
      <c r="F539" t="str">
        <f t="shared" si="65"/>
        <v>http://www.allmixedup.com/othello/othello.cgi?start!</v>
      </c>
      <c r="G539">
        <v>63</v>
      </c>
      <c r="H539">
        <v>0</v>
      </c>
      <c r="I539" cm="1">
        <f t="array" aca="1" ref="I539" ca="1">MAX(ROW($C$1:INDIRECT("$C"&amp;(ROW()-1)))*($C539=$C$1:INDIRECT("$C"&amp;(ROW()-1))),ROW($F$1:INDIRECT("$F"&amp;(ROW()-1)))*($C539=$F$1:INDIRECT("$F"&amp;(ROW()-1))))</f>
        <v>528</v>
      </c>
      <c r="J539" cm="1">
        <f t="array" aca="1" ref="J539" ca="1">MAX(ROW($C$1:INDIRECT("$C"&amp;(ROW()-1)))*($F539=$C$1:INDIRECT("$C"&amp;(ROW()-1))),ROW($F$1:INDIRECT("$F"&amp;(ROW()-1)))*($F539=$F$1:INDIRECT("$F"&amp;(ROW()-1))))</f>
        <v>538</v>
      </c>
      <c r="K539" s="2" cm="1">
        <f t="array" aca="1" ref="K539" ca="1">IF($I539&gt;0,IF(INDEX($C:$C,$I539)=$C539,INDEX($S:$S,$I539),INDEX($T:$T,$I539)),1000)</f>
        <v>1065.806135199294</v>
      </c>
      <c r="L539" s="2" cm="1">
        <f t="array" aca="1" ref="L539" ca="1">IF($J539&gt;0,IF(INDEX($C:$C,$J539)=$F539,INDEX($S:$S,$J539),INDEX($T:$T,$J539)),1000)</f>
        <v>933.50189891818206</v>
      </c>
      <c r="M539">
        <f t="shared" ca="1" si="56"/>
        <v>461.86530332541764</v>
      </c>
      <c r="N539">
        <f t="shared" ca="1" si="57"/>
        <v>215.65262420318393</v>
      </c>
      <c r="O539">
        <f t="shared" ca="1" si="58"/>
        <v>0.68170196619028933</v>
      </c>
      <c r="P539">
        <f t="shared" ca="1" si="59"/>
        <v>0.31829803380971067</v>
      </c>
      <c r="Q539">
        <f t="shared" si="54"/>
        <v>1</v>
      </c>
      <c r="R539">
        <f t="shared" si="55"/>
        <v>0</v>
      </c>
      <c r="S539" s="2">
        <f t="shared" ca="1" si="60"/>
        <v>1075.9916722812047</v>
      </c>
      <c r="T539" s="2">
        <f t="shared" ca="1" si="61"/>
        <v>923.31636183627131</v>
      </c>
    </row>
    <row r="540" spans="1:20" x14ac:dyDescent="0.25">
      <c r="A540" t="s">
        <v>246</v>
      </c>
      <c r="C540" t="str">
        <f>$A540&amp;"!"&amp;$B540</f>
        <v>https://www.vint.ee/en-gb/games/#othello!</v>
      </c>
      <c r="D540" t="s">
        <v>253</v>
      </c>
      <c r="E540" t="s">
        <v>267</v>
      </c>
      <c r="F540" t="str">
        <f>$D540&amp;"!"&amp;$E540</f>
        <v>https://www.haxx.se/home/games/othello/index.shtml!Master</v>
      </c>
      <c r="G540">
        <v>7</v>
      </c>
      <c r="H540">
        <v>57</v>
      </c>
      <c r="I540" cm="1">
        <f t="array" aca="1" ref="I540" ca="1">MAX(ROW($C$1:INDIRECT("$C"&amp;(ROW()-1)))*($C540=$C$1:INDIRECT("$C"&amp;(ROW()-1))),ROW($F$1:INDIRECT("$F"&amp;(ROW()-1)))*($C540=$F$1:INDIRECT("$F"&amp;(ROW()-1))))</f>
        <v>529</v>
      </c>
      <c r="J540" cm="1">
        <f t="array" aca="1" ref="J540" ca="1">MAX(ROW($C$1:INDIRECT("$C"&amp;(ROW()-1)))*($F540=$C$1:INDIRECT("$C"&amp;(ROW()-1))),ROW($F$1:INDIRECT("$F"&amp;(ROW()-1)))*($F540=$F$1:INDIRECT("$F"&amp;(ROW()-1))))</f>
        <v>0</v>
      </c>
      <c r="K540" s="2" cm="1">
        <f t="array" aca="1" ref="K540" ca="1">IF($I540&gt;0,IF(INDEX($C:$C,$I540)=$C540,INDEX($S:$S,$I540),INDEX($T:$T,$I540)),1000)</f>
        <v>909.61982028801719</v>
      </c>
      <c r="L540" s="2" cm="1">
        <f t="array" aca="1" ref="L540" ca="1">IF($J540&gt;0,IF(INDEX($C:$C,$J540)=$F540,INDEX($S:$S,$J540),INDEX($T:$T,$J540)),1000)</f>
        <v>1000</v>
      </c>
      <c r="M540">
        <f t="shared" ca="1" si="56"/>
        <v>187.95312492169467</v>
      </c>
      <c r="N540">
        <f t="shared" ca="1" si="57"/>
        <v>316.22776601683825</v>
      </c>
      <c r="O540">
        <f t="shared" ca="1" si="58"/>
        <v>0.37278906896256986</v>
      </c>
      <c r="P540">
        <f t="shared" ca="1" si="59"/>
        <v>0.62721093103743009</v>
      </c>
      <c r="Q540">
        <f t="shared" si="54"/>
        <v>0</v>
      </c>
      <c r="R540">
        <f t="shared" si="55"/>
        <v>1</v>
      </c>
      <c r="S540" s="2">
        <f t="shared" ca="1" si="60"/>
        <v>897.69057008121501</v>
      </c>
      <c r="T540" s="2">
        <f t="shared" ca="1" si="61"/>
        <v>1011.9292502068022</v>
      </c>
    </row>
    <row r="541" spans="1:20" x14ac:dyDescent="0.25">
      <c r="A541" t="s">
        <v>116</v>
      </c>
      <c r="B541" t="s">
        <v>117</v>
      </c>
      <c r="C541" t="str">
        <f t="shared" si="64"/>
        <v>https://kana.github.io/othello-js/!PM-1024/e</v>
      </c>
      <c r="D541" t="s">
        <v>253</v>
      </c>
      <c r="E541" t="s">
        <v>267</v>
      </c>
      <c r="F541" t="str">
        <f t="shared" si="65"/>
        <v>https://www.haxx.se/home/games/othello/index.shtml!Master</v>
      </c>
      <c r="G541">
        <v>10</v>
      </c>
      <c r="H541">
        <v>54</v>
      </c>
      <c r="I541" cm="1">
        <f t="array" aca="1" ref="I541" ca="1">MAX(ROW($C$1:INDIRECT("$C"&amp;(ROW()-1)))*($C541=$C$1:INDIRECT("$C"&amp;(ROW()-1))),ROW($F$1:INDIRECT("$F"&amp;(ROW()-1)))*($C541=$F$1:INDIRECT("$F"&amp;(ROW()-1))))</f>
        <v>530</v>
      </c>
      <c r="J541" cm="1">
        <f t="array" aca="1" ref="J541" ca="1">MAX(ROW($C$1:INDIRECT("$C"&amp;(ROW()-1)))*($F541=$C$1:INDIRECT("$C"&amp;(ROW()-1))),ROW($F$1:INDIRECT("$F"&amp;(ROW()-1)))*($F541=$F$1:INDIRECT("$F"&amp;(ROW()-1))))</f>
        <v>540</v>
      </c>
      <c r="K541" s="2" cm="1">
        <f t="array" aca="1" ref="K541" ca="1">IF($I541&gt;0,IF(INDEX($C:$C,$I541)=$C541,INDEX($S:$S,$I541),INDEX($T:$T,$I541)),1000)</f>
        <v>1006.8744493491071</v>
      </c>
      <c r="L541" s="2" cm="1">
        <f t="array" aca="1" ref="L541" ca="1">IF($J541&gt;0,IF(INDEX($C:$C,$J541)=$F541,INDEX($S:$S,$J541),INDEX($T:$T,$J541)),1000)</f>
        <v>1011.9292502068022</v>
      </c>
      <c r="M541">
        <f t="shared" ca="1" si="56"/>
        <v>328.99259534752088</v>
      </c>
      <c r="N541">
        <f t="shared" ca="1" si="57"/>
        <v>338.70618366960724</v>
      </c>
      <c r="O541">
        <f t="shared" ca="1" si="58"/>
        <v>0.49272607002787616</v>
      </c>
      <c r="P541">
        <f t="shared" ca="1" si="59"/>
        <v>0.50727392997212384</v>
      </c>
      <c r="Q541">
        <f t="shared" si="54"/>
        <v>0</v>
      </c>
      <c r="R541">
        <f t="shared" si="55"/>
        <v>1</v>
      </c>
      <c r="S541" s="2">
        <f t="shared" ca="1" si="60"/>
        <v>991.10721510821509</v>
      </c>
      <c r="T541" s="2">
        <f t="shared" ca="1" si="61"/>
        <v>1027.6964844476943</v>
      </c>
    </row>
    <row r="542" spans="1:20" x14ac:dyDescent="0.25">
      <c r="A542" t="s">
        <v>128</v>
      </c>
      <c r="C542" t="str">
        <f t="shared" si="64"/>
        <v>http://www.interjeux.net/jeux/othello/index_fr.html!</v>
      </c>
      <c r="D542" t="s">
        <v>253</v>
      </c>
      <c r="E542" t="s">
        <v>267</v>
      </c>
      <c r="F542" t="str">
        <f t="shared" si="65"/>
        <v>https://www.haxx.se/home/games/othello/index.shtml!Master</v>
      </c>
      <c r="G542">
        <v>9</v>
      </c>
      <c r="H542">
        <v>53</v>
      </c>
      <c r="I542" cm="1">
        <f t="array" aca="1" ref="I542" ca="1">MAX(ROW($C$1:INDIRECT("$C"&amp;(ROW()-1)))*($C542=$C$1:INDIRECT("$C"&amp;(ROW()-1))),ROW($F$1:INDIRECT("$F"&amp;(ROW()-1)))*($C542=$F$1:INDIRECT("$F"&amp;(ROW()-1))))</f>
        <v>531</v>
      </c>
      <c r="J542" cm="1">
        <f t="array" aca="1" ref="J542" ca="1">MAX(ROW($C$1:INDIRECT("$C"&amp;(ROW()-1)))*($F542=$C$1:INDIRECT("$C"&amp;(ROW()-1))),ROW($F$1:INDIRECT("$F"&amp;(ROW()-1)))*($F542=$F$1:INDIRECT("$F"&amp;(ROW()-1))))</f>
        <v>541</v>
      </c>
      <c r="K542" s="2" cm="1">
        <f t="array" aca="1" ref="K542" ca="1">IF($I542&gt;0,IF(INDEX($C:$C,$I542)=$C542,INDEX($S:$S,$I542),INDEX($T:$T,$I542)),1000)</f>
        <v>908.14632866060265</v>
      </c>
      <c r="L542" s="2" cm="1">
        <f t="array" aca="1" ref="L542" ca="1">IF($J542&gt;0,IF(INDEX($C:$C,$J542)=$F542,INDEX($S:$S,$J542),INDEX($T:$T,$J542)),1000)</f>
        <v>1027.6964844476943</v>
      </c>
      <c r="M542">
        <f t="shared" ca="1" si="56"/>
        <v>186.36562995156311</v>
      </c>
      <c r="N542">
        <f t="shared" ca="1" si="57"/>
        <v>370.88665842306261</v>
      </c>
      <c r="O542">
        <f t="shared" ca="1" si="58"/>
        <v>0.33443672433387028</v>
      </c>
      <c r="P542">
        <f t="shared" ca="1" si="59"/>
        <v>0.66556327566612961</v>
      </c>
      <c r="Q542">
        <f t="shared" si="54"/>
        <v>0</v>
      </c>
      <c r="R542">
        <f t="shared" si="55"/>
        <v>1</v>
      </c>
      <c r="S542" s="2">
        <f t="shared" ca="1" si="60"/>
        <v>897.44435348191882</v>
      </c>
      <c r="T542" s="2">
        <f t="shared" ca="1" si="61"/>
        <v>1038.3984596263781</v>
      </c>
    </row>
    <row r="543" spans="1:20" x14ac:dyDescent="0.25">
      <c r="A543" t="s">
        <v>112</v>
      </c>
      <c r="B543">
        <v>3</v>
      </c>
      <c r="C543" t="str">
        <f t="shared" si="64"/>
        <v>https://lazymuttgames.com/games/Othello/!3</v>
      </c>
      <c r="D543" t="s">
        <v>253</v>
      </c>
      <c r="E543" t="s">
        <v>267</v>
      </c>
      <c r="F543" t="str">
        <f t="shared" si="65"/>
        <v>https://www.haxx.se/home/games/othello/index.shtml!Master</v>
      </c>
      <c r="G543">
        <v>5</v>
      </c>
      <c r="H543">
        <v>59</v>
      </c>
      <c r="I543" cm="1">
        <f t="array" aca="1" ref="I543" ca="1">MAX(ROW($C$1:INDIRECT("$C"&amp;(ROW()-1)))*($C543=$C$1:INDIRECT("$C"&amp;(ROW()-1))),ROW($F$1:INDIRECT("$F"&amp;(ROW()-1)))*($C543=$F$1:INDIRECT("$F"&amp;(ROW()-1))))</f>
        <v>532</v>
      </c>
      <c r="J543" cm="1">
        <f t="array" aca="1" ref="J543" ca="1">MAX(ROW($C$1:INDIRECT("$C"&amp;(ROW()-1)))*($F543=$C$1:INDIRECT("$C"&amp;(ROW()-1))),ROW($F$1:INDIRECT("$F"&amp;(ROW()-1)))*($F543=$F$1:INDIRECT("$F"&amp;(ROW()-1))))</f>
        <v>542</v>
      </c>
      <c r="K543" s="2" cm="1">
        <f t="array" aca="1" ref="K543" ca="1">IF($I543&gt;0,IF(INDEX($C:$C,$I543)=$C543,INDEX($S:$S,$I543),INDEX($T:$T,$I543)),1000)</f>
        <v>1001.9158042069382</v>
      </c>
      <c r="L543" s="2" cm="1">
        <f t="array" aca="1" ref="L543" ca="1">IF($J543&gt;0,IF(INDEX($C:$C,$J543)=$F543,INDEX($S:$S,$J543),INDEX($T:$T,$J543)),1000)</f>
        <v>1038.3984596263781</v>
      </c>
      <c r="M543">
        <f t="shared" ca="1" si="56"/>
        <v>319.7345077032013</v>
      </c>
      <c r="N543">
        <f t="shared" ca="1" si="57"/>
        <v>394.45380439712181</v>
      </c>
      <c r="O543">
        <f t="shared" ca="1" si="58"/>
        <v>0.44768935907521218</v>
      </c>
      <c r="P543">
        <f t="shared" ca="1" si="59"/>
        <v>0.55231064092478777</v>
      </c>
      <c r="Q543">
        <f t="shared" si="54"/>
        <v>0</v>
      </c>
      <c r="R543">
        <f t="shared" si="55"/>
        <v>1</v>
      </c>
      <c r="S543" s="2">
        <f t="shared" ca="1" si="60"/>
        <v>987.58974471653141</v>
      </c>
      <c r="T543" s="2">
        <f t="shared" ca="1" si="61"/>
        <v>1052.7245191167849</v>
      </c>
    </row>
    <row r="544" spans="1:20" x14ac:dyDescent="0.25">
      <c r="A544" t="s">
        <v>103</v>
      </c>
      <c r="B544" t="s">
        <v>95</v>
      </c>
      <c r="C544" t="str">
        <f t="shared" si="64"/>
        <v>https://reversi.zone/!Hard</v>
      </c>
      <c r="D544" t="s">
        <v>253</v>
      </c>
      <c r="E544" t="s">
        <v>267</v>
      </c>
      <c r="F544" t="str">
        <f t="shared" si="65"/>
        <v>https://www.haxx.se/home/games/othello/index.shtml!Master</v>
      </c>
      <c r="G544">
        <v>2</v>
      </c>
      <c r="H544">
        <v>62</v>
      </c>
      <c r="I544" cm="1">
        <f t="array" aca="1" ref="I544" ca="1">MAX(ROW($C$1:INDIRECT("$C"&amp;(ROW()-1)))*($C544=$C$1:INDIRECT("$C"&amp;(ROW()-1))),ROW($F$1:INDIRECT("$F"&amp;(ROW()-1)))*($C544=$F$1:INDIRECT("$F"&amp;(ROW()-1))))</f>
        <v>533</v>
      </c>
      <c r="J544" cm="1">
        <f t="array" aca="1" ref="J544" ca="1">MAX(ROW($C$1:INDIRECT("$C"&amp;(ROW()-1)))*($F544=$C$1:INDIRECT("$C"&amp;(ROW()-1))),ROW($F$1:INDIRECT("$F"&amp;(ROW()-1)))*($F544=$F$1:INDIRECT("$F"&amp;(ROW()-1))))</f>
        <v>543</v>
      </c>
      <c r="K544" s="2" cm="1">
        <f t="array" aca="1" ref="K544" ca="1">IF($I544&gt;0,IF(INDEX($C:$C,$I544)=$C544,INDEX($S:$S,$I544),INDEX($T:$T,$I544)),1000)</f>
        <v>996.50015510071216</v>
      </c>
      <c r="L544" s="2" cm="1">
        <f t="array" aca="1" ref="L544" ca="1">IF($J544&gt;0,IF(INDEX($C:$C,$J544)=$F544,INDEX($S:$S,$J544),INDEX($T:$T,$J544)),1000)</f>
        <v>1052.7245191167849</v>
      </c>
      <c r="M544">
        <f t="shared" ca="1" si="56"/>
        <v>309.9205597452202</v>
      </c>
      <c r="N544">
        <f t="shared" ca="1" si="57"/>
        <v>428.36235527386026</v>
      </c>
      <c r="O544">
        <f t="shared" ca="1" si="58"/>
        <v>0.41978563155184279</v>
      </c>
      <c r="P544">
        <f t="shared" ca="1" si="59"/>
        <v>0.5802143684481571</v>
      </c>
      <c r="Q544">
        <f t="shared" si="54"/>
        <v>0</v>
      </c>
      <c r="R544">
        <f t="shared" si="55"/>
        <v>1</v>
      </c>
      <c r="S544" s="2">
        <f t="shared" ca="1" si="60"/>
        <v>983.06701489105319</v>
      </c>
      <c r="T544" s="2">
        <f t="shared" ca="1" si="61"/>
        <v>1066.157659326444</v>
      </c>
    </row>
    <row r="545" spans="1:20" x14ac:dyDescent="0.25">
      <c r="A545" t="s">
        <v>126</v>
      </c>
      <c r="C545" t="str">
        <f t="shared" si="64"/>
        <v>http://www.js-games.de/ger/games/othello/lx/play!</v>
      </c>
      <c r="D545" t="s">
        <v>253</v>
      </c>
      <c r="E545" t="s">
        <v>267</v>
      </c>
      <c r="F545" t="str">
        <f t="shared" si="65"/>
        <v>https://www.haxx.se/home/games/othello/index.shtml!Master</v>
      </c>
      <c r="G545">
        <v>10</v>
      </c>
      <c r="H545">
        <v>54</v>
      </c>
      <c r="I545" cm="1">
        <f t="array" aca="1" ref="I545" ca="1">MAX(ROW($C$1:INDIRECT("$C"&amp;(ROW()-1)))*($C545=$C$1:INDIRECT("$C"&amp;(ROW()-1))),ROW($F$1:INDIRECT("$F"&amp;(ROW()-1)))*($C545=$F$1:INDIRECT("$F"&amp;(ROW()-1))))</f>
        <v>534</v>
      </c>
      <c r="J545" cm="1">
        <f t="array" aca="1" ref="J545" ca="1">MAX(ROW($C$1:INDIRECT("$C"&amp;(ROW()-1)))*($F545=$C$1:INDIRECT("$C"&amp;(ROW()-1))),ROW($F$1:INDIRECT("$F"&amp;(ROW()-1)))*($F545=$F$1:INDIRECT("$F"&amp;(ROW()-1))))</f>
        <v>544</v>
      </c>
      <c r="K545" s="2" cm="1">
        <f t="array" aca="1" ref="K545" ca="1">IF($I545&gt;0,IF(INDEX($C:$C,$I545)=$C545,INDEX($S:$S,$I545),INDEX($T:$T,$I545)),1000)</f>
        <v>992.00581666603807</v>
      </c>
      <c r="L545" s="2" cm="1">
        <f t="array" aca="1" ref="L545" ca="1">IF($J545&gt;0,IF(INDEX($C:$C,$J545)=$F545,INDEX($S:$S,$J545),INDEX($T:$T,$J545)),1000)</f>
        <v>1066.157659326444</v>
      </c>
      <c r="M545">
        <f t="shared" ca="1" si="56"/>
        <v>302.0052840410616</v>
      </c>
      <c r="N545">
        <f t="shared" ca="1" si="57"/>
        <v>462.80085041740102</v>
      </c>
      <c r="O545">
        <f t="shared" ca="1" si="58"/>
        <v>0.39487821871996742</v>
      </c>
      <c r="P545">
        <f t="shared" ca="1" si="59"/>
        <v>0.60512178128003269</v>
      </c>
      <c r="Q545">
        <f t="shared" si="54"/>
        <v>0</v>
      </c>
      <c r="R545">
        <f t="shared" si="55"/>
        <v>1</v>
      </c>
      <c r="S545" s="2">
        <f t="shared" ca="1" si="60"/>
        <v>979.36971366699913</v>
      </c>
      <c r="T545" s="2">
        <f t="shared" ca="1" si="61"/>
        <v>1078.7937623254829</v>
      </c>
    </row>
    <row r="546" spans="1:20" x14ac:dyDescent="0.25">
      <c r="A546" t="s">
        <v>94</v>
      </c>
      <c r="B546" t="s">
        <v>95</v>
      </c>
      <c r="C546" t="str">
        <f t="shared" si="64"/>
        <v>https://www.mathsisfun.com/games/reversi.html!Hard</v>
      </c>
      <c r="D546" t="s">
        <v>253</v>
      </c>
      <c r="E546" t="s">
        <v>267</v>
      </c>
      <c r="F546" t="str">
        <f t="shared" si="65"/>
        <v>https://www.haxx.se/home/games/othello/index.shtml!Master</v>
      </c>
      <c r="G546">
        <v>6</v>
      </c>
      <c r="H546">
        <v>58</v>
      </c>
      <c r="I546" cm="1">
        <f t="array" aca="1" ref="I546" ca="1">MAX(ROW($C$1:INDIRECT("$C"&amp;(ROW()-1)))*($C546=$C$1:INDIRECT("$C"&amp;(ROW()-1))),ROW($F$1:INDIRECT("$F"&amp;(ROW()-1)))*($C546=$F$1:INDIRECT("$F"&amp;(ROW()-1))))</f>
        <v>535</v>
      </c>
      <c r="J546" cm="1">
        <f t="array" aca="1" ref="J546" ca="1">MAX(ROW($C$1:INDIRECT("$C"&amp;(ROW()-1)))*($F546=$C$1:INDIRECT("$C"&amp;(ROW()-1))),ROW($F$1:INDIRECT("$F"&amp;(ROW()-1)))*($F546=$F$1:INDIRECT("$F"&amp;(ROW()-1))))</f>
        <v>545</v>
      </c>
      <c r="K546" s="2" cm="1">
        <f t="array" aca="1" ref="K546" ca="1">IF($I546&gt;0,IF(INDEX($C:$C,$I546)=$C546,INDEX($S:$S,$I546),INDEX($T:$T,$I546)),1000)</f>
        <v>990.02831617789877</v>
      </c>
      <c r="L546" s="2" cm="1">
        <f t="array" aca="1" ref="L546" ca="1">IF($J546&gt;0,IF(INDEX($C:$C,$J546)=$F546,INDEX($S:$S,$J546),INDEX($T:$T,$J546)),1000)</f>
        <v>1078.7937623254829</v>
      </c>
      <c r="M546">
        <f t="shared" ca="1" si="56"/>
        <v>298.58692790002647</v>
      </c>
      <c r="N546">
        <f t="shared" ca="1" si="57"/>
        <v>497.71921308370901</v>
      </c>
      <c r="O546">
        <f t="shared" ca="1" si="58"/>
        <v>0.37496499465790895</v>
      </c>
      <c r="P546">
        <f t="shared" ca="1" si="59"/>
        <v>0.625035005342091</v>
      </c>
      <c r="Q546">
        <f t="shared" si="54"/>
        <v>0</v>
      </c>
      <c r="R546">
        <f t="shared" si="55"/>
        <v>1</v>
      </c>
      <c r="S546" s="2">
        <f t="shared" ca="1" si="60"/>
        <v>978.02943634884571</v>
      </c>
      <c r="T546" s="2">
        <f t="shared" ca="1" si="61"/>
        <v>1090.792642154536</v>
      </c>
    </row>
    <row r="547" spans="1:20" x14ac:dyDescent="0.25">
      <c r="A547" t="s">
        <v>125</v>
      </c>
      <c r="C547" t="str">
        <f t="shared" si="64"/>
        <v>http://www.aurochs.org/games/cowthello/!</v>
      </c>
      <c r="D547" t="s">
        <v>253</v>
      </c>
      <c r="E547" t="s">
        <v>267</v>
      </c>
      <c r="F547" t="str">
        <f t="shared" si="65"/>
        <v>https://www.haxx.se/home/games/othello/index.shtml!Master</v>
      </c>
      <c r="G547">
        <v>6</v>
      </c>
      <c r="H547">
        <v>58</v>
      </c>
      <c r="I547" cm="1">
        <f t="array" aca="1" ref="I547" ca="1">MAX(ROW($C$1:INDIRECT("$C"&amp;(ROW()-1)))*($C547=$C$1:INDIRECT("$C"&amp;(ROW()-1))),ROW($F$1:INDIRECT("$F"&amp;(ROW()-1)))*($C547=$F$1:INDIRECT("$F"&amp;(ROW()-1))))</f>
        <v>536</v>
      </c>
      <c r="J547" cm="1">
        <f t="array" aca="1" ref="J547" ca="1">MAX(ROW($C$1:INDIRECT("$C"&amp;(ROW()-1)))*($F547=$C$1:INDIRECT("$C"&amp;(ROW()-1))),ROW($F$1:INDIRECT("$F"&amp;(ROW()-1)))*($F547=$F$1:INDIRECT("$F"&amp;(ROW()-1))))</f>
        <v>546</v>
      </c>
      <c r="K547" s="2" cm="1">
        <f t="array" aca="1" ref="K547" ca="1">IF($I547&gt;0,IF(INDEX($C:$C,$I547)=$C547,INDEX($S:$S,$I547),INDEX($T:$T,$I547)),1000)</f>
        <v>956.51050409507036</v>
      </c>
      <c r="L547" s="2" cm="1">
        <f t="array" aca="1" ref="L547" ca="1">IF($J547&gt;0,IF(INDEX($C:$C,$J547)=$F547,INDEX($S:$S,$J547),INDEX($T:$T,$J547)),1000)</f>
        <v>1090.792642154536</v>
      </c>
      <c r="M547">
        <f t="shared" ca="1" si="56"/>
        <v>246.19331731261107</v>
      </c>
      <c r="N547">
        <f t="shared" ca="1" si="57"/>
        <v>533.31230647946416</v>
      </c>
      <c r="O547">
        <f t="shared" ca="1" si="58"/>
        <v>0.31583263776205994</v>
      </c>
      <c r="P547">
        <f t="shared" ca="1" si="59"/>
        <v>0.68416736223794006</v>
      </c>
      <c r="Q547">
        <f t="shared" si="54"/>
        <v>0</v>
      </c>
      <c r="R547">
        <f t="shared" si="55"/>
        <v>1</v>
      </c>
      <c r="S547" s="2">
        <f t="shared" ca="1" si="60"/>
        <v>946.40385968668443</v>
      </c>
      <c r="T547" s="2">
        <f t="shared" ca="1" si="61"/>
        <v>1100.8992865629218</v>
      </c>
    </row>
    <row r="548" spans="1:20" x14ac:dyDescent="0.25">
      <c r="A548" t="s">
        <v>198</v>
      </c>
      <c r="C548" t="str">
        <f t="shared" si="64"/>
        <v>https://lazy-guy.github.io/reversi/index.html!</v>
      </c>
      <c r="D548" t="s">
        <v>253</v>
      </c>
      <c r="E548" t="s">
        <v>267</v>
      </c>
      <c r="F548" t="str">
        <f t="shared" si="65"/>
        <v>https://www.haxx.se/home/games/othello/index.shtml!Master</v>
      </c>
      <c r="G548">
        <v>0</v>
      </c>
      <c r="H548">
        <v>48</v>
      </c>
      <c r="I548" cm="1">
        <f t="array" aca="1" ref="I548" ca="1">MAX(ROW($C$1:INDIRECT("$C"&amp;(ROW()-1)))*($C548=$C$1:INDIRECT("$C"&amp;(ROW()-1))),ROW($F$1:INDIRECT("$F"&amp;(ROW()-1)))*($C548=$F$1:INDIRECT("$F"&amp;(ROW()-1))))</f>
        <v>537</v>
      </c>
      <c r="J548" cm="1">
        <f t="array" aca="1" ref="J548" ca="1">MAX(ROW($C$1:INDIRECT("$C"&amp;(ROW()-1)))*($F548=$C$1:INDIRECT("$C"&amp;(ROW()-1))),ROW($F$1:INDIRECT("$F"&amp;(ROW()-1)))*($F548=$F$1:INDIRECT("$F"&amp;(ROW()-1))))</f>
        <v>547</v>
      </c>
      <c r="K548" s="2" cm="1">
        <f t="array" aca="1" ref="K548" ca="1">IF($I548&gt;0,IF(INDEX($C:$C,$I548)=$C548,INDEX($S:$S,$I548),INDEX($T:$T,$I548)),1000)</f>
        <v>903.97425673959049</v>
      </c>
      <c r="L548" s="2" cm="1">
        <f t="array" aca="1" ref="L548" ca="1">IF($J548&gt;0,IF(INDEX($C:$C,$J548)=$F548,INDEX($S:$S,$J548),INDEX($T:$T,$J548)),1000)</f>
        <v>1100.8992865629218</v>
      </c>
      <c r="M548">
        <f t="shared" ca="1" si="56"/>
        <v>181.94312169025238</v>
      </c>
      <c r="N548">
        <f t="shared" ca="1" si="57"/>
        <v>565.25995083949715</v>
      </c>
      <c r="O548">
        <f t="shared" ca="1" si="58"/>
        <v>0.24349889391415533</v>
      </c>
      <c r="P548">
        <f t="shared" ca="1" si="59"/>
        <v>0.75650110608584464</v>
      </c>
      <c r="Q548">
        <f t="shared" si="54"/>
        <v>0</v>
      </c>
      <c r="R548">
        <f t="shared" si="55"/>
        <v>1</v>
      </c>
      <c r="S548" s="2">
        <f t="shared" ca="1" si="60"/>
        <v>896.18229213433756</v>
      </c>
      <c r="T548" s="2">
        <f t="shared" ca="1" si="61"/>
        <v>1108.6912511681749</v>
      </c>
    </row>
    <row r="549" spans="1:20" x14ac:dyDescent="0.25">
      <c r="A549" t="s">
        <v>104</v>
      </c>
      <c r="B549" s="1" t="s">
        <v>88</v>
      </c>
      <c r="C549" t="str">
        <f t="shared" si="64"/>
        <v>https://codepen.io/coder728391/pen/mMZOxB!</v>
      </c>
      <c r="D549" t="s">
        <v>253</v>
      </c>
      <c r="E549" t="s">
        <v>267</v>
      </c>
      <c r="F549" t="str">
        <f t="shared" si="65"/>
        <v>https://www.haxx.se/home/games/othello/index.shtml!Master</v>
      </c>
      <c r="G549">
        <v>9</v>
      </c>
      <c r="H549">
        <v>55</v>
      </c>
      <c r="I549" cm="1">
        <f t="array" aca="1" ref="I549" ca="1">MAX(ROW($C$1:INDIRECT("$C"&amp;(ROW()-1)))*($C549=$C$1:INDIRECT("$C"&amp;(ROW()-1))),ROW($F$1:INDIRECT("$F"&amp;(ROW()-1)))*($C549=$F$1:INDIRECT("$F"&amp;(ROW()-1))))</f>
        <v>538</v>
      </c>
      <c r="J549" cm="1">
        <f t="array" aca="1" ref="J549" ca="1">MAX(ROW($C$1:INDIRECT("$C"&amp;(ROW()-1)))*($F549=$C$1:INDIRECT("$C"&amp;(ROW()-1))),ROW($F$1:INDIRECT("$F"&amp;(ROW()-1)))*($F549=$F$1:INDIRECT("$F"&amp;(ROW()-1))))</f>
        <v>548</v>
      </c>
      <c r="K549" s="2" cm="1">
        <f t="array" aca="1" ref="K549" ca="1">IF($I549&gt;0,IF(INDEX($C:$C,$I549)=$C549,INDEX($S:$S,$I549),INDEX($T:$T,$I549)),1000)</f>
        <v>892.84474207683866</v>
      </c>
      <c r="L549" s="2" cm="1">
        <f t="array" aca="1" ref="L549" ca="1">IF($J549&gt;0,IF(INDEX($C:$C,$J549)=$F549,INDEX($S:$S,$J549),INDEX($T:$T,$J549)),1000)</f>
        <v>1108.6912511681749</v>
      </c>
      <c r="M549">
        <f t="shared" ca="1" si="56"/>
        <v>170.65218575173924</v>
      </c>
      <c r="N549">
        <f t="shared" ca="1" si="57"/>
        <v>591.19142739487256</v>
      </c>
      <c r="O549">
        <f t="shared" ca="1" si="58"/>
        <v>0.22399897145150491</v>
      </c>
      <c r="P549">
        <f t="shared" ca="1" si="59"/>
        <v>0.77600102854849506</v>
      </c>
      <c r="Q549">
        <f t="shared" si="54"/>
        <v>0</v>
      </c>
      <c r="R549">
        <f t="shared" si="55"/>
        <v>1</v>
      </c>
      <c r="S549" s="2">
        <f t="shared" ca="1" si="60"/>
        <v>885.67677499039053</v>
      </c>
      <c r="T549" s="2">
        <f t="shared" ca="1" si="61"/>
        <v>1115.8592182546231</v>
      </c>
    </row>
    <row r="550" spans="1:20" x14ac:dyDescent="0.25">
      <c r="A550" t="s">
        <v>243</v>
      </c>
      <c r="B550">
        <v>4</v>
      </c>
      <c r="C550" t="str">
        <f t="shared" si="64"/>
        <v>https://www.retrogames.cz/play_052-NES.php?emulator=retrocc!4</v>
      </c>
      <c r="D550" t="s">
        <v>253</v>
      </c>
      <c r="E550" t="s">
        <v>267</v>
      </c>
      <c r="F550" t="str">
        <f t="shared" si="65"/>
        <v>https://www.haxx.se/home/games/othello/index.shtml!Master</v>
      </c>
      <c r="G550">
        <v>17</v>
      </c>
      <c r="H550">
        <v>47</v>
      </c>
      <c r="I550" cm="1">
        <f t="array" aca="1" ref="I550" ca="1">MAX(ROW($C$1:INDIRECT("$C"&amp;(ROW()-1)))*($C550=$C$1:INDIRECT("$C"&amp;(ROW()-1))),ROW($F$1:INDIRECT("$F"&amp;(ROW()-1)))*($C550=$F$1:INDIRECT("$F"&amp;(ROW()-1))))</f>
        <v>539</v>
      </c>
      <c r="J550" cm="1">
        <f t="array" aca="1" ref="J550" ca="1">MAX(ROW($C$1:INDIRECT("$C"&amp;(ROW()-1)))*($F550=$C$1:INDIRECT("$C"&amp;(ROW()-1))),ROW($F$1:INDIRECT("$F"&amp;(ROW()-1)))*($F550=$F$1:INDIRECT("$F"&amp;(ROW()-1))))</f>
        <v>549</v>
      </c>
      <c r="K550" s="2" cm="1">
        <f t="array" aca="1" ref="K550" ca="1">IF($I550&gt;0,IF(INDEX($C:$C,$I550)=$C550,INDEX($S:$S,$I550),INDEX($T:$T,$I550)),1000)</f>
        <v>1075.9916722812047</v>
      </c>
      <c r="L550" s="2" cm="1">
        <f t="array" aca="1" ref="L550" ca="1">IF($J550&gt;0,IF(INDEX($C:$C,$J550)=$F550,INDEX($S:$S,$J550),INDEX($T:$T,$J550)),1000)</f>
        <v>1115.8592182546231</v>
      </c>
      <c r="M550">
        <f t="shared" ca="1" si="56"/>
        <v>489.75534081479606</v>
      </c>
      <c r="N550">
        <f t="shared" ca="1" si="57"/>
        <v>616.09551269030453</v>
      </c>
      <c r="O550">
        <f t="shared" ca="1" si="58"/>
        <v>0.44287648670023577</v>
      </c>
      <c r="P550">
        <f t="shared" ca="1" si="59"/>
        <v>0.55712351329976428</v>
      </c>
      <c r="Q550">
        <f t="shared" si="54"/>
        <v>0</v>
      </c>
      <c r="R550">
        <f t="shared" si="55"/>
        <v>1</v>
      </c>
      <c r="S550" s="2">
        <f t="shared" ca="1" si="60"/>
        <v>1061.8196247067972</v>
      </c>
      <c r="T550" s="2">
        <f t="shared" ca="1" si="61"/>
        <v>1130.0312658290306</v>
      </c>
    </row>
    <row r="551" spans="1:20" x14ac:dyDescent="0.25">
      <c r="A551" t="s">
        <v>246</v>
      </c>
      <c r="C551" t="str">
        <f t="shared" si="64"/>
        <v>https://www.vint.ee/en-gb/games/#othello!</v>
      </c>
      <c r="D551" t="s">
        <v>255</v>
      </c>
      <c r="E551" t="s">
        <v>266</v>
      </c>
      <c r="F551" t="str">
        <f t="shared" si="65"/>
        <v>https://www.gamecraft.de/reversi/index.htm!Testphase 4</v>
      </c>
      <c r="G551">
        <v>46</v>
      </c>
      <c r="H551">
        <v>18</v>
      </c>
      <c r="I551" cm="1">
        <f t="array" aca="1" ref="I551" ca="1">MAX(ROW($C$1:INDIRECT("$C"&amp;(ROW()-1)))*($C551=$C$1:INDIRECT("$C"&amp;(ROW()-1))),ROW($F$1:INDIRECT("$F"&amp;(ROW()-1)))*($C551=$F$1:INDIRECT("$F"&amp;(ROW()-1))))</f>
        <v>540</v>
      </c>
      <c r="J551" cm="1">
        <f t="array" aca="1" ref="J551" ca="1">MAX(ROW($C$1:INDIRECT("$C"&amp;(ROW()-1)))*($F551=$C$1:INDIRECT("$C"&amp;(ROW()-1))),ROW($F$1:INDIRECT("$F"&amp;(ROW()-1)))*($F551=$F$1:INDIRECT("$F"&amp;(ROW()-1))))</f>
        <v>0</v>
      </c>
      <c r="K551" s="2" cm="1">
        <f t="array" aca="1" ref="K551" ca="1">IF($I551&gt;0,IF(INDEX($C:$C,$I551)=$C551,INDEX($S:$S,$I551),INDEX($T:$T,$I551)),1000)</f>
        <v>897.69057008121501</v>
      </c>
      <c r="L551" s="2" cm="1">
        <f t="array" aca="1" ref="L551" ca="1">IF($J551&gt;0,IF(INDEX($C:$C,$J551)=$F551,INDEX($S:$S,$J551),INDEX($T:$T,$J551)),1000)</f>
        <v>1000</v>
      </c>
      <c r="M551">
        <f t="shared" ca="1" si="56"/>
        <v>175.47951491741389</v>
      </c>
      <c r="N551">
        <f t="shared" ca="1" si="57"/>
        <v>316.22776601683825</v>
      </c>
      <c r="O551">
        <f t="shared" ca="1" si="58"/>
        <v>0.35687800795627805</v>
      </c>
      <c r="P551">
        <f t="shared" ca="1" si="59"/>
        <v>0.64312199204372189</v>
      </c>
      <c r="Q551">
        <f t="shared" si="54"/>
        <v>1</v>
      </c>
      <c r="R551">
        <f t="shared" si="55"/>
        <v>0</v>
      </c>
      <c r="S551" s="2">
        <f t="shared" ca="1" si="60"/>
        <v>918.27047382661408</v>
      </c>
      <c r="T551" s="2">
        <f t="shared" ca="1" si="61"/>
        <v>979.42009625460094</v>
      </c>
    </row>
    <row r="552" spans="1:20" x14ac:dyDescent="0.25">
      <c r="A552" t="s">
        <v>116</v>
      </c>
      <c r="B552" t="s">
        <v>117</v>
      </c>
      <c r="C552" t="str">
        <f t="shared" si="64"/>
        <v>https://kana.github.io/othello-js/!PM-1024/e</v>
      </c>
      <c r="D552" t="s">
        <v>255</v>
      </c>
      <c r="E552" t="s">
        <v>266</v>
      </c>
      <c r="F552" t="str">
        <f t="shared" si="65"/>
        <v>https://www.gamecraft.de/reversi/index.htm!Testphase 4</v>
      </c>
      <c r="G552">
        <v>24</v>
      </c>
      <c r="H552">
        <v>40</v>
      </c>
      <c r="I552" cm="1">
        <f t="array" aca="1" ref="I552" ca="1">MAX(ROW($C$1:INDIRECT("$C"&amp;(ROW()-1)))*($C552=$C$1:INDIRECT("$C"&amp;(ROW()-1))),ROW($F$1:INDIRECT("$F"&amp;(ROW()-1)))*($C552=$F$1:INDIRECT("$F"&amp;(ROW()-1))))</f>
        <v>541</v>
      </c>
      <c r="J552" cm="1">
        <f t="array" aca="1" ref="J552" ca="1">MAX(ROW($C$1:INDIRECT("$C"&amp;(ROW()-1)))*($F552=$C$1:INDIRECT("$C"&amp;(ROW()-1))),ROW($F$1:INDIRECT("$F"&amp;(ROW()-1)))*($F552=$F$1:INDIRECT("$F"&amp;(ROW()-1))))</f>
        <v>551</v>
      </c>
      <c r="K552" s="2" cm="1">
        <f t="array" aca="1" ref="K552" ca="1">IF($I552&gt;0,IF(INDEX($C:$C,$I552)=$C552,INDEX($S:$S,$I552),INDEX($T:$T,$I552)),1000)</f>
        <v>991.10721510821509</v>
      </c>
      <c r="L552" s="2" cm="1">
        <f t="array" aca="1" ref="L552" ca="1">IF($J552&gt;0,IF(INDEX($C:$C,$J552)=$F552,INDEX($S:$S,$J552),INDEX($T:$T,$J552)),1000)</f>
        <v>979.42009625460094</v>
      </c>
      <c r="M552">
        <f t="shared" ca="1" si="56"/>
        <v>300.44711475873646</v>
      </c>
      <c r="N552">
        <f t="shared" ca="1" si="57"/>
        <v>280.899030735547</v>
      </c>
      <c r="O552">
        <f t="shared" ca="1" si="58"/>
        <v>0.51681277512089541</v>
      </c>
      <c r="P552">
        <f t="shared" ca="1" si="59"/>
        <v>0.48318722487910454</v>
      </c>
      <c r="Q552">
        <f t="shared" si="54"/>
        <v>0</v>
      </c>
      <c r="R552">
        <f t="shared" si="55"/>
        <v>1</v>
      </c>
      <c r="S552" s="2">
        <f t="shared" ca="1" si="60"/>
        <v>974.56920630434638</v>
      </c>
      <c r="T552" s="2">
        <f t="shared" ca="1" si="61"/>
        <v>995.95810505846964</v>
      </c>
    </row>
    <row r="553" spans="1:20" x14ac:dyDescent="0.25">
      <c r="A553" t="s">
        <v>128</v>
      </c>
      <c r="C553" t="str">
        <f t="shared" si="64"/>
        <v>http://www.interjeux.net/jeux/othello/index_fr.html!</v>
      </c>
      <c r="D553" t="s">
        <v>255</v>
      </c>
      <c r="E553" t="s">
        <v>266</v>
      </c>
      <c r="F553" t="str">
        <f t="shared" si="65"/>
        <v>https://www.gamecraft.de/reversi/index.htm!Testphase 4</v>
      </c>
      <c r="G553">
        <v>33</v>
      </c>
      <c r="H553">
        <v>31</v>
      </c>
      <c r="I553" cm="1">
        <f t="array" aca="1" ref="I553" ca="1">MAX(ROW($C$1:INDIRECT("$C"&amp;(ROW()-1)))*($C553=$C$1:INDIRECT("$C"&amp;(ROW()-1))),ROW($F$1:INDIRECT("$F"&amp;(ROW()-1)))*($C553=$F$1:INDIRECT("$F"&amp;(ROW()-1))))</f>
        <v>542</v>
      </c>
      <c r="J553" cm="1">
        <f t="array" aca="1" ref="J553" ca="1">MAX(ROW($C$1:INDIRECT("$C"&amp;(ROW()-1)))*($F553=$C$1:INDIRECT("$C"&amp;(ROW()-1))),ROW($F$1:INDIRECT("$F"&amp;(ROW()-1)))*($F553=$F$1:INDIRECT("$F"&amp;(ROW()-1))))</f>
        <v>552</v>
      </c>
      <c r="K553" s="2" cm="1">
        <f t="array" aca="1" ref="K553" ca="1">IF($I553&gt;0,IF(INDEX($C:$C,$I553)=$C553,INDEX($S:$S,$I553),INDEX($T:$T,$I553)),1000)</f>
        <v>897.44435348191882</v>
      </c>
      <c r="L553" s="2" cm="1">
        <f t="array" aca="1" ref="L553" ca="1">IF($J553&gt;0,IF(INDEX($C:$C,$J553)=$F553,INDEX($S:$S,$J553),INDEX($T:$T,$J553)),1000)</f>
        <v>995.95810505846964</v>
      </c>
      <c r="M553">
        <f t="shared" ca="1" si="56"/>
        <v>175.23097753686824</v>
      </c>
      <c r="N553">
        <f t="shared" ca="1" si="57"/>
        <v>308.95502461167274</v>
      </c>
      <c r="O553">
        <f t="shared" ca="1" si="58"/>
        <v>0.36190839214535991</v>
      </c>
      <c r="P553">
        <f t="shared" ca="1" si="59"/>
        <v>0.63809160785464014</v>
      </c>
      <c r="Q553">
        <f t="shared" si="54"/>
        <v>1</v>
      </c>
      <c r="R553">
        <f t="shared" si="55"/>
        <v>0</v>
      </c>
      <c r="S553" s="2">
        <f t="shared" ca="1" si="60"/>
        <v>917.86328493326732</v>
      </c>
      <c r="T553" s="2">
        <f t="shared" ca="1" si="61"/>
        <v>975.53917360712114</v>
      </c>
    </row>
    <row r="554" spans="1:20" x14ac:dyDescent="0.25">
      <c r="A554" t="s">
        <v>112</v>
      </c>
      <c r="B554">
        <v>3</v>
      </c>
      <c r="C554" t="str">
        <f t="shared" si="64"/>
        <v>https://lazymuttgames.com/games/Othello/!3</v>
      </c>
      <c r="D554" t="s">
        <v>255</v>
      </c>
      <c r="E554" t="s">
        <v>266</v>
      </c>
      <c r="F554" t="str">
        <f t="shared" si="65"/>
        <v>https://www.gamecraft.de/reversi/index.htm!Testphase 4</v>
      </c>
      <c r="G554">
        <v>27</v>
      </c>
      <c r="H554">
        <v>37</v>
      </c>
      <c r="I554" cm="1">
        <f t="array" aca="1" ref="I554" ca="1">MAX(ROW($C$1:INDIRECT("$C"&amp;(ROW()-1)))*($C554=$C$1:INDIRECT("$C"&amp;(ROW()-1))),ROW($F$1:INDIRECT("$F"&amp;(ROW()-1)))*($C554=$F$1:INDIRECT("$F"&amp;(ROW()-1))))</f>
        <v>543</v>
      </c>
      <c r="J554" cm="1">
        <f t="array" aca="1" ref="J554" ca="1">MAX(ROW($C$1:INDIRECT("$C"&amp;(ROW()-1)))*($F554=$C$1:INDIRECT("$C"&amp;(ROW()-1))),ROW($F$1:INDIRECT("$F"&amp;(ROW()-1)))*($F554=$F$1:INDIRECT("$F"&amp;(ROW()-1))))</f>
        <v>553</v>
      </c>
      <c r="K554" s="2" cm="1">
        <f t="array" aca="1" ref="K554" ca="1">IF($I554&gt;0,IF(INDEX($C:$C,$I554)=$C554,INDEX($S:$S,$I554),INDEX($T:$T,$I554)),1000)</f>
        <v>987.58974471653141</v>
      </c>
      <c r="L554" s="2" cm="1">
        <f t="array" aca="1" ref="L554" ca="1">IF($J554&gt;0,IF(INDEX($C:$C,$J554)=$F554,INDEX($S:$S,$J554),INDEX($T:$T,$J554)),1000)</f>
        <v>975.53917360712114</v>
      </c>
      <c r="M554">
        <f t="shared" ca="1" si="56"/>
        <v>294.42478174800715</v>
      </c>
      <c r="N554">
        <f t="shared" ca="1" si="57"/>
        <v>274.69321605067478</v>
      </c>
      <c r="O554">
        <f t="shared" ca="1" si="58"/>
        <v>0.51733521499377366</v>
      </c>
      <c r="P554">
        <f t="shared" ca="1" si="59"/>
        <v>0.48266478500622628</v>
      </c>
      <c r="Q554">
        <f t="shared" si="54"/>
        <v>0</v>
      </c>
      <c r="R554">
        <f t="shared" si="55"/>
        <v>1</v>
      </c>
      <c r="S554" s="2">
        <f t="shared" ca="1" si="60"/>
        <v>971.03501783673062</v>
      </c>
      <c r="T554" s="2">
        <f t="shared" ca="1" si="61"/>
        <v>992.09390048692194</v>
      </c>
    </row>
    <row r="555" spans="1:20" x14ac:dyDescent="0.25">
      <c r="A555" t="s">
        <v>103</v>
      </c>
      <c r="B555" t="s">
        <v>95</v>
      </c>
      <c r="C555" t="str">
        <f t="shared" si="64"/>
        <v>https://reversi.zone/!Hard</v>
      </c>
      <c r="D555" t="s">
        <v>255</v>
      </c>
      <c r="E555" t="s">
        <v>266</v>
      </c>
      <c r="F555" t="str">
        <f t="shared" si="65"/>
        <v>https://www.gamecraft.de/reversi/index.htm!Testphase 4</v>
      </c>
      <c r="G555">
        <v>38</v>
      </c>
      <c r="H555">
        <v>28</v>
      </c>
      <c r="I555" cm="1">
        <f t="array" aca="1" ref="I555" ca="1">MAX(ROW($C$1:INDIRECT("$C"&amp;(ROW()-1)))*($C555=$C$1:INDIRECT("$C"&amp;(ROW()-1))),ROW($F$1:INDIRECT("$F"&amp;(ROW()-1)))*($C555=$F$1:INDIRECT("$F"&amp;(ROW()-1))))</f>
        <v>544</v>
      </c>
      <c r="J555" cm="1">
        <f t="array" aca="1" ref="J555" ca="1">MAX(ROW($C$1:INDIRECT("$C"&amp;(ROW()-1)))*($F555=$C$1:INDIRECT("$C"&amp;(ROW()-1))),ROW($F$1:INDIRECT("$F"&amp;(ROW()-1)))*($F555=$F$1:INDIRECT("$F"&amp;(ROW()-1))))</f>
        <v>554</v>
      </c>
      <c r="K555" s="2" cm="1">
        <f t="array" aca="1" ref="K555" ca="1">IF($I555&gt;0,IF(INDEX($C:$C,$I555)=$C555,INDEX($S:$S,$I555),INDEX($T:$T,$I555)),1000)</f>
        <v>983.06701489105319</v>
      </c>
      <c r="L555" s="2" cm="1">
        <f t="array" aca="1" ref="L555" ca="1">IF($J555&gt;0,IF(INDEX($C:$C,$J555)=$F555,INDEX($S:$S,$J555),INDEX($T:$T,$J555)),1000)</f>
        <v>992.09390048692194</v>
      </c>
      <c r="M555">
        <f t="shared" ca="1" si="56"/>
        <v>286.85837720592082</v>
      </c>
      <c r="N555">
        <f t="shared" ca="1" si="57"/>
        <v>302.15845502196709</v>
      </c>
      <c r="O555">
        <f t="shared" ca="1" si="58"/>
        <v>0.48701218965324344</v>
      </c>
      <c r="P555">
        <f t="shared" ca="1" si="59"/>
        <v>0.51298781034675656</v>
      </c>
      <c r="Q555">
        <f t="shared" si="54"/>
        <v>1</v>
      </c>
      <c r="R555">
        <f t="shared" si="55"/>
        <v>0</v>
      </c>
      <c r="S555" s="2">
        <f t="shared" ca="1" si="60"/>
        <v>999.48262482214943</v>
      </c>
      <c r="T555" s="2">
        <f t="shared" ca="1" si="61"/>
        <v>975.6782905558257</v>
      </c>
    </row>
    <row r="556" spans="1:20" x14ac:dyDescent="0.25">
      <c r="A556" t="s">
        <v>126</v>
      </c>
      <c r="C556" t="str">
        <f t="shared" si="64"/>
        <v>http://www.js-games.de/ger/games/othello/lx/play!</v>
      </c>
      <c r="D556" t="s">
        <v>255</v>
      </c>
      <c r="E556" t="s">
        <v>266</v>
      </c>
      <c r="F556" t="str">
        <f t="shared" si="65"/>
        <v>https://www.gamecraft.de/reversi/index.htm!Testphase 4</v>
      </c>
      <c r="G556">
        <v>5</v>
      </c>
      <c r="H556">
        <v>59</v>
      </c>
      <c r="I556" cm="1">
        <f t="array" aca="1" ref="I556" ca="1">MAX(ROW($C$1:INDIRECT("$C"&amp;(ROW()-1)))*($C556=$C$1:INDIRECT("$C"&amp;(ROW()-1))),ROW($F$1:INDIRECT("$F"&amp;(ROW()-1)))*($C556=$F$1:INDIRECT("$F"&amp;(ROW()-1))))</f>
        <v>545</v>
      </c>
      <c r="J556" cm="1">
        <f t="array" aca="1" ref="J556" ca="1">MAX(ROW($C$1:INDIRECT("$C"&amp;(ROW()-1)))*($F556=$C$1:INDIRECT("$C"&amp;(ROW()-1))),ROW($F$1:INDIRECT("$F"&amp;(ROW()-1)))*($F556=$F$1:INDIRECT("$F"&amp;(ROW()-1))))</f>
        <v>555</v>
      </c>
      <c r="K556" s="2" cm="1">
        <f t="array" aca="1" ref="K556" ca="1">IF($I556&gt;0,IF(INDEX($C:$C,$I556)=$C556,INDEX($S:$S,$I556),INDEX($T:$T,$I556)),1000)</f>
        <v>979.36971366699913</v>
      </c>
      <c r="L556" s="2" cm="1">
        <f t="array" aca="1" ref="L556" ca="1">IF($J556&gt;0,IF(INDEX($C:$C,$J556)=$F556,INDEX($S:$S,$J556),INDEX($T:$T,$J556)),1000)</f>
        <v>975.6782905558257</v>
      </c>
      <c r="M556">
        <f t="shared" ca="1" si="56"/>
        <v>280.81757466984698</v>
      </c>
      <c r="N556">
        <f t="shared" ca="1" si="57"/>
        <v>274.9132843983931</v>
      </c>
      <c r="O556">
        <f t="shared" ca="1" si="58"/>
        <v>0.50531218500386432</v>
      </c>
      <c r="P556">
        <f t="shared" ca="1" si="59"/>
        <v>0.49468781499613568</v>
      </c>
      <c r="Q556">
        <f t="shared" si="54"/>
        <v>0</v>
      </c>
      <c r="R556">
        <f t="shared" si="55"/>
        <v>1</v>
      </c>
      <c r="S556" s="2">
        <f t="shared" ca="1" si="60"/>
        <v>963.19972374687552</v>
      </c>
      <c r="T556" s="2">
        <f t="shared" ca="1" si="61"/>
        <v>991.84828047594931</v>
      </c>
    </row>
    <row r="557" spans="1:20" x14ac:dyDescent="0.25">
      <c r="A557" t="s">
        <v>94</v>
      </c>
      <c r="B557" t="s">
        <v>95</v>
      </c>
      <c r="C557" t="str">
        <f t="shared" si="64"/>
        <v>https://www.mathsisfun.com/games/reversi.html!Hard</v>
      </c>
      <c r="D557" t="s">
        <v>255</v>
      </c>
      <c r="E557" t="s">
        <v>266</v>
      </c>
      <c r="F557" t="str">
        <f t="shared" si="65"/>
        <v>https://www.gamecraft.de/reversi/index.htm!Testphase 4</v>
      </c>
      <c r="G557">
        <v>39</v>
      </c>
      <c r="H557">
        <v>25</v>
      </c>
      <c r="I557" cm="1">
        <f t="array" aca="1" ref="I557" ca="1">MAX(ROW($C$1:INDIRECT("$C"&amp;(ROW()-1)))*($C557=$C$1:INDIRECT("$C"&amp;(ROW()-1))),ROW($F$1:INDIRECT("$F"&amp;(ROW()-1)))*($C557=$F$1:INDIRECT("$F"&amp;(ROW()-1))))</f>
        <v>546</v>
      </c>
      <c r="J557" cm="1">
        <f t="array" aca="1" ref="J557" ca="1">MAX(ROW($C$1:INDIRECT("$C"&amp;(ROW()-1)))*($F557=$C$1:INDIRECT("$C"&amp;(ROW()-1))),ROW($F$1:INDIRECT("$F"&amp;(ROW()-1)))*($F557=$F$1:INDIRECT("$F"&amp;(ROW()-1))))</f>
        <v>556</v>
      </c>
      <c r="K557" s="2" cm="1">
        <f t="array" aca="1" ref="K557" ca="1">IF($I557&gt;0,IF(INDEX($C:$C,$I557)=$C557,INDEX($S:$S,$I557),INDEX($T:$T,$I557)),1000)</f>
        <v>978.02943634884571</v>
      </c>
      <c r="L557" s="2" cm="1">
        <f t="array" aca="1" ref="L557" ca="1">IF($J557&gt;0,IF(INDEX($C:$C,$J557)=$F557,INDEX($S:$S,$J557),INDEX($T:$T,$J557)),1000)</f>
        <v>991.84828047594931</v>
      </c>
      <c r="M557">
        <f t="shared" ca="1" si="56"/>
        <v>278.65933147598548</v>
      </c>
      <c r="N557">
        <f t="shared" ca="1" si="57"/>
        <v>301.73153432851819</v>
      </c>
      <c r="O557">
        <f t="shared" ca="1" si="58"/>
        <v>0.48012356481476381</v>
      </c>
      <c r="P557">
        <f t="shared" ca="1" si="59"/>
        <v>0.5198764351852363</v>
      </c>
      <c r="Q557">
        <f t="shared" si="54"/>
        <v>1</v>
      </c>
      <c r="R557">
        <f t="shared" si="55"/>
        <v>0</v>
      </c>
      <c r="S557" s="2">
        <f t="shared" ca="1" si="60"/>
        <v>994.66548227477324</v>
      </c>
      <c r="T557" s="2">
        <f t="shared" ca="1" si="61"/>
        <v>975.21223455002178</v>
      </c>
    </row>
    <row r="558" spans="1:20" x14ac:dyDescent="0.25">
      <c r="A558" t="s">
        <v>125</v>
      </c>
      <c r="C558" t="str">
        <f t="shared" si="64"/>
        <v>http://www.aurochs.org/games/cowthello/!</v>
      </c>
      <c r="D558" t="s">
        <v>255</v>
      </c>
      <c r="E558" t="s">
        <v>266</v>
      </c>
      <c r="F558" t="str">
        <f t="shared" si="65"/>
        <v>https://www.gamecraft.de/reversi/index.htm!Testphase 4</v>
      </c>
      <c r="G558">
        <v>19</v>
      </c>
      <c r="H558">
        <v>45</v>
      </c>
      <c r="I558" cm="1">
        <f t="array" aca="1" ref="I558" ca="1">MAX(ROW($C$1:INDIRECT("$C"&amp;(ROW()-1)))*($C558=$C$1:INDIRECT("$C"&amp;(ROW()-1))),ROW($F$1:INDIRECT("$F"&amp;(ROW()-1)))*($C558=$F$1:INDIRECT("$F"&amp;(ROW()-1))))</f>
        <v>547</v>
      </c>
      <c r="J558" cm="1">
        <f t="array" aca="1" ref="J558" ca="1">MAX(ROW($C$1:INDIRECT("$C"&amp;(ROW()-1)))*($F558=$C$1:INDIRECT("$C"&amp;(ROW()-1))),ROW($F$1:INDIRECT("$F"&amp;(ROW()-1)))*($F558=$F$1:INDIRECT("$F"&amp;(ROW()-1))))</f>
        <v>557</v>
      </c>
      <c r="K558" s="2" cm="1">
        <f t="array" aca="1" ref="K558" ca="1">IF($I558&gt;0,IF(INDEX($C:$C,$I558)=$C558,INDEX($S:$S,$I558),INDEX($T:$T,$I558)),1000)</f>
        <v>946.40385968668443</v>
      </c>
      <c r="L558" s="2" cm="1">
        <f t="array" aca="1" ref="L558" ca="1">IF($J558&gt;0,IF(INDEX($C:$C,$J558)=$F558,INDEX($S:$S,$J558),INDEX($T:$T,$J558)),1000)</f>
        <v>975.21223455002178</v>
      </c>
      <c r="M558">
        <f t="shared" ca="1" si="56"/>
        <v>232.27884038276844</v>
      </c>
      <c r="N558">
        <f t="shared" ca="1" si="57"/>
        <v>274.17672615762172</v>
      </c>
      <c r="O558">
        <f t="shared" ca="1" si="58"/>
        <v>0.45863616816272879</v>
      </c>
      <c r="P558">
        <f t="shared" ca="1" si="59"/>
        <v>0.54136383183727133</v>
      </c>
      <c r="Q558">
        <f t="shared" si="54"/>
        <v>0</v>
      </c>
      <c r="R558">
        <f t="shared" si="55"/>
        <v>1</v>
      </c>
      <c r="S558" s="2">
        <f t="shared" ca="1" si="60"/>
        <v>931.72750230547706</v>
      </c>
      <c r="T558" s="2">
        <f t="shared" ca="1" si="61"/>
        <v>989.88859193122914</v>
      </c>
    </row>
    <row r="559" spans="1:20" x14ac:dyDescent="0.25">
      <c r="A559" t="s">
        <v>198</v>
      </c>
      <c r="C559" t="str">
        <f t="shared" si="64"/>
        <v>https://lazy-guy.github.io/reversi/index.html!</v>
      </c>
      <c r="D559" t="s">
        <v>255</v>
      </c>
      <c r="E559" t="s">
        <v>266</v>
      </c>
      <c r="F559" t="str">
        <f t="shared" si="65"/>
        <v>https://www.gamecraft.de/reversi/index.htm!Testphase 4</v>
      </c>
      <c r="G559">
        <v>2</v>
      </c>
      <c r="H559">
        <v>56</v>
      </c>
      <c r="I559" cm="1">
        <f t="array" aca="1" ref="I559" ca="1">MAX(ROW($C$1:INDIRECT("$C"&amp;(ROW()-1)))*($C559=$C$1:INDIRECT("$C"&amp;(ROW()-1))),ROW($F$1:INDIRECT("$F"&amp;(ROW()-1)))*($C559=$F$1:INDIRECT("$F"&amp;(ROW()-1))))</f>
        <v>548</v>
      </c>
      <c r="J559" cm="1">
        <f t="array" aca="1" ref="J559" ca="1">MAX(ROW($C$1:INDIRECT("$C"&amp;(ROW()-1)))*($F559=$C$1:INDIRECT("$C"&amp;(ROW()-1))),ROW($F$1:INDIRECT("$F"&amp;(ROW()-1)))*($F559=$F$1:INDIRECT("$F"&amp;(ROW()-1))))</f>
        <v>558</v>
      </c>
      <c r="K559" s="2" cm="1">
        <f t="array" aca="1" ref="K559" ca="1">IF($I559&gt;0,IF(INDEX($C:$C,$I559)=$C559,INDEX($S:$S,$I559),INDEX($T:$T,$I559)),1000)</f>
        <v>896.18229213433756</v>
      </c>
      <c r="L559" s="2" cm="1">
        <f t="array" aca="1" ref="L559" ca="1">IF($J559&gt;0,IF(INDEX($C:$C,$J559)=$F559,INDEX($S:$S,$J559),INDEX($T:$T,$J559)),1000)</f>
        <v>989.88859193122914</v>
      </c>
      <c r="M559">
        <f t="shared" ca="1" si="56"/>
        <v>173.9625360865117</v>
      </c>
      <c r="N559">
        <f t="shared" ca="1" si="57"/>
        <v>298.34686578890773</v>
      </c>
      <c r="O559">
        <f t="shared" ca="1" si="58"/>
        <v>0.36832325462027882</v>
      </c>
      <c r="P559">
        <f t="shared" ca="1" si="59"/>
        <v>0.63167674537972118</v>
      </c>
      <c r="Q559">
        <f t="shared" si="54"/>
        <v>0</v>
      </c>
      <c r="R559">
        <f t="shared" si="55"/>
        <v>1</v>
      </c>
      <c r="S559" s="2">
        <f t="shared" ca="1" si="60"/>
        <v>884.39594798648864</v>
      </c>
      <c r="T559" s="2">
        <f t="shared" ca="1" si="61"/>
        <v>1001.6749360790781</v>
      </c>
    </row>
    <row r="560" spans="1:20" x14ac:dyDescent="0.25">
      <c r="A560" t="s">
        <v>104</v>
      </c>
      <c r="B560" s="1" t="s">
        <v>88</v>
      </c>
      <c r="C560" t="str">
        <f t="shared" si="64"/>
        <v>https://codepen.io/coder728391/pen/mMZOxB!</v>
      </c>
      <c r="D560" t="s">
        <v>255</v>
      </c>
      <c r="E560" t="s">
        <v>266</v>
      </c>
      <c r="F560" t="str">
        <f t="shared" si="65"/>
        <v>https://www.gamecraft.de/reversi/index.htm!Testphase 4</v>
      </c>
      <c r="G560">
        <v>52</v>
      </c>
      <c r="H560">
        <v>12</v>
      </c>
      <c r="I560" cm="1">
        <f t="array" aca="1" ref="I560" ca="1">MAX(ROW($C$1:INDIRECT("$C"&amp;(ROW()-1)))*($C560=$C$1:INDIRECT("$C"&amp;(ROW()-1))),ROW($F$1:INDIRECT("$F"&amp;(ROW()-1)))*($C560=$F$1:INDIRECT("$F"&amp;(ROW()-1))))</f>
        <v>549</v>
      </c>
      <c r="J560" cm="1">
        <f t="array" aca="1" ref="J560" ca="1">MAX(ROW($C$1:INDIRECT("$C"&amp;(ROW()-1)))*($F560=$C$1:INDIRECT("$C"&amp;(ROW()-1))),ROW($F$1:INDIRECT("$F"&amp;(ROW()-1)))*($F560=$F$1:INDIRECT("$F"&amp;(ROW()-1))))</f>
        <v>559</v>
      </c>
      <c r="K560" s="2" cm="1">
        <f t="array" aca="1" ref="K560" ca="1">IF($I560&gt;0,IF(INDEX($C:$C,$I560)=$C560,INDEX($S:$S,$I560),INDEX($T:$T,$I560)),1000)</f>
        <v>885.67677499039053</v>
      </c>
      <c r="L560" s="2" cm="1">
        <f t="array" aca="1" ref="L560" ca="1">IF($J560&gt;0,IF(INDEX($C:$C,$J560)=$F560,INDEX($S:$S,$J560),INDEX($T:$T,$J560)),1000)</f>
        <v>1001.6749360790781</v>
      </c>
      <c r="M560">
        <f t="shared" ca="1" si="56"/>
        <v>163.75400762469039</v>
      </c>
      <c r="N560">
        <f t="shared" ca="1" si="57"/>
        <v>319.2914875380776</v>
      </c>
      <c r="O560">
        <f t="shared" ca="1" si="58"/>
        <v>0.33900328077692038</v>
      </c>
      <c r="P560">
        <f t="shared" ca="1" si="59"/>
        <v>0.66099671922307957</v>
      </c>
      <c r="Q560">
        <f t="shared" si="54"/>
        <v>1</v>
      </c>
      <c r="R560">
        <f t="shared" si="55"/>
        <v>0</v>
      </c>
      <c r="S560" s="2">
        <f t="shared" ca="1" si="60"/>
        <v>906.82867000552903</v>
      </c>
      <c r="T560" s="2">
        <f t="shared" ca="1" si="61"/>
        <v>980.52304106393956</v>
      </c>
    </row>
    <row r="561" spans="1:20" x14ac:dyDescent="0.25">
      <c r="A561" t="s">
        <v>243</v>
      </c>
      <c r="B561">
        <v>4</v>
      </c>
      <c r="C561" t="str">
        <f t="shared" si="64"/>
        <v>https://www.retrogames.cz/play_052-NES.php?emulator=retrocc!4</v>
      </c>
      <c r="D561" t="s">
        <v>255</v>
      </c>
      <c r="E561" t="s">
        <v>266</v>
      </c>
      <c r="F561" t="str">
        <f t="shared" si="65"/>
        <v>https://www.gamecraft.de/reversi/index.htm!Testphase 4</v>
      </c>
      <c r="G561">
        <v>61</v>
      </c>
      <c r="H561">
        <v>3</v>
      </c>
      <c r="I561" cm="1">
        <f t="array" aca="1" ref="I561" ca="1">MAX(ROW($C$1:INDIRECT("$C"&amp;(ROW()-1)))*($C561=$C$1:INDIRECT("$C"&amp;(ROW()-1))),ROW($F$1:INDIRECT("$F"&amp;(ROW()-1)))*($C561=$F$1:INDIRECT("$F"&amp;(ROW()-1))))</f>
        <v>550</v>
      </c>
      <c r="J561" cm="1">
        <f t="array" aca="1" ref="J561" ca="1">MAX(ROW($C$1:INDIRECT("$C"&amp;(ROW()-1)))*($F561=$C$1:INDIRECT("$C"&amp;(ROW()-1))),ROW($F$1:INDIRECT("$F"&amp;(ROW()-1)))*($F561=$F$1:INDIRECT("$F"&amp;(ROW()-1))))</f>
        <v>560</v>
      </c>
      <c r="K561" s="2" cm="1">
        <f t="array" aca="1" ref="K561" ca="1">IF($I561&gt;0,IF(INDEX($C:$C,$I561)=$C561,INDEX($S:$S,$I561),INDEX($T:$T,$I561)),1000)</f>
        <v>1061.8196247067972</v>
      </c>
      <c r="L561" s="2" cm="1">
        <f t="array" aca="1" ref="L561" ca="1">IF($J561&gt;0,IF(INDEX($C:$C,$J561)=$F561,INDEX($S:$S,$J561),INDEX($T:$T,$J561)),1000)</f>
        <v>980.52304106393956</v>
      </c>
      <c r="M561">
        <f t="shared" ca="1" si="56"/>
        <v>451.38701515232856</v>
      </c>
      <c r="N561">
        <f t="shared" ca="1" si="57"/>
        <v>282.68814933095888</v>
      </c>
      <c r="O561">
        <f t="shared" ca="1" si="58"/>
        <v>0.61490571673277916</v>
      </c>
      <c r="P561">
        <f t="shared" ca="1" si="59"/>
        <v>0.38509428326722095</v>
      </c>
      <c r="Q561">
        <f t="shared" si="54"/>
        <v>1</v>
      </c>
      <c r="R561">
        <f t="shared" si="55"/>
        <v>0</v>
      </c>
      <c r="S561" s="2">
        <f t="shared" ca="1" si="60"/>
        <v>1074.1426417713483</v>
      </c>
      <c r="T561" s="2">
        <f t="shared" ca="1" si="61"/>
        <v>968.20002399938846</v>
      </c>
    </row>
    <row r="562" spans="1:20" x14ac:dyDescent="0.25">
      <c r="A562" t="s">
        <v>246</v>
      </c>
      <c r="C562" t="str">
        <f t="shared" si="64"/>
        <v>https://www.vint.ee/en-gb/games/#othello!</v>
      </c>
      <c r="D562" t="s">
        <v>257</v>
      </c>
      <c r="F562" t="str">
        <f t="shared" si="65"/>
        <v>https://www.onlinespiele-sammlung.de/othello/othello-reversi-games/higuchi/!</v>
      </c>
      <c r="G562">
        <v>39</v>
      </c>
      <c r="H562">
        <v>25</v>
      </c>
      <c r="I562" cm="1">
        <f t="array" aca="1" ref="I562" ca="1">MAX(ROW($C$1:INDIRECT("$C"&amp;(ROW()-1)))*($C562=$C$1:INDIRECT("$C"&amp;(ROW()-1))),ROW($F$1:INDIRECT("$F"&amp;(ROW()-1)))*($C562=$F$1:INDIRECT("$F"&amp;(ROW()-1))))</f>
        <v>551</v>
      </c>
      <c r="J562" cm="1">
        <f t="array" aca="1" ref="J562" ca="1">MAX(ROW($C$1:INDIRECT("$C"&amp;(ROW()-1)))*($F562=$C$1:INDIRECT("$C"&amp;(ROW()-1))),ROW($F$1:INDIRECT("$F"&amp;(ROW()-1)))*($F562=$F$1:INDIRECT("$F"&amp;(ROW()-1))))</f>
        <v>0</v>
      </c>
      <c r="K562" s="2" cm="1">
        <f t="array" aca="1" ref="K562" ca="1">IF($I562&gt;0,IF(INDEX($C:$C,$I562)=$C562,INDEX($S:$S,$I562),INDEX($T:$T,$I562)),1000)</f>
        <v>918.27047382661408</v>
      </c>
      <c r="L562" s="2" cm="1">
        <f t="array" aca="1" ref="L562" ca="1">IF($J562&gt;0,IF(INDEX($C:$C,$J562)=$F562,INDEX($S:$S,$J562),INDEX($T:$T,$J562)),1000)</f>
        <v>1000</v>
      </c>
      <c r="M562">
        <f t="shared" ca="1" si="56"/>
        <v>197.54961360580427</v>
      </c>
      <c r="N562">
        <f t="shared" ca="1" si="57"/>
        <v>316.22776601683825</v>
      </c>
      <c r="O562">
        <f t="shared" ca="1" si="58"/>
        <v>0.38450430369452987</v>
      </c>
      <c r="P562">
        <f t="shared" ca="1" si="59"/>
        <v>0.6154956963054703</v>
      </c>
      <c r="Q562">
        <f t="shared" si="54"/>
        <v>1</v>
      </c>
      <c r="R562">
        <f t="shared" si="55"/>
        <v>0</v>
      </c>
      <c r="S562" s="2">
        <f t="shared" ca="1" si="60"/>
        <v>937.9663361083891</v>
      </c>
      <c r="T562" s="2">
        <f t="shared" ca="1" si="61"/>
        <v>980.30413771822498</v>
      </c>
    </row>
    <row r="563" spans="1:20" x14ac:dyDescent="0.25">
      <c r="A563" t="s">
        <v>116</v>
      </c>
      <c r="B563" t="s">
        <v>117</v>
      </c>
      <c r="C563" t="str">
        <f t="shared" si="64"/>
        <v>https://kana.github.io/othello-js/!PM-1024/e</v>
      </c>
      <c r="D563" t="s">
        <v>257</v>
      </c>
      <c r="F563" t="str">
        <f t="shared" si="65"/>
        <v>https://www.onlinespiele-sammlung.de/othello/othello-reversi-games/higuchi/!</v>
      </c>
      <c r="G563">
        <v>44</v>
      </c>
      <c r="H563">
        <v>20</v>
      </c>
      <c r="I563" cm="1">
        <f t="array" aca="1" ref="I563" ca="1">MAX(ROW($C$1:INDIRECT("$C"&amp;(ROW()-1)))*($C563=$C$1:INDIRECT("$C"&amp;(ROW()-1))),ROW($F$1:INDIRECT("$F"&amp;(ROW()-1)))*($C563=$F$1:INDIRECT("$F"&amp;(ROW()-1))))</f>
        <v>552</v>
      </c>
      <c r="J563" cm="1">
        <f t="array" aca="1" ref="J563" ca="1">MAX(ROW($C$1:INDIRECT("$C"&amp;(ROW()-1)))*($F563=$C$1:INDIRECT("$C"&amp;(ROW()-1))),ROW($F$1:INDIRECT("$F"&amp;(ROW()-1)))*($F563=$F$1:INDIRECT("$F"&amp;(ROW()-1))))</f>
        <v>562</v>
      </c>
      <c r="K563" s="2" cm="1">
        <f t="array" aca="1" ref="K563" ca="1">IF($I563&gt;0,IF(INDEX($C:$C,$I563)=$C563,INDEX($S:$S,$I563),INDEX($T:$T,$I563)),1000)</f>
        <v>974.56920630434638</v>
      </c>
      <c r="L563" s="2" cm="1">
        <f t="array" aca="1" ref="L563" ca="1">IF($J563&gt;0,IF(INDEX($C:$C,$J563)=$F563,INDEX($S:$S,$J563),INDEX($T:$T,$J563)),1000)</f>
        <v>980.30413771822498</v>
      </c>
      <c r="M563">
        <f t="shared" ca="1" si="56"/>
        <v>273.1637183408738</v>
      </c>
      <c r="N563">
        <f t="shared" ca="1" si="57"/>
        <v>282.33215580588933</v>
      </c>
      <c r="O563">
        <f t="shared" ca="1" si="58"/>
        <v>0.49174751974612041</v>
      </c>
      <c r="P563">
        <f t="shared" ca="1" si="59"/>
        <v>0.5082524802538797</v>
      </c>
      <c r="Q563">
        <f t="shared" si="54"/>
        <v>1</v>
      </c>
      <c r="R563">
        <f t="shared" si="55"/>
        <v>0</v>
      </c>
      <c r="S563" s="2">
        <f t="shared" ca="1" si="60"/>
        <v>990.83328567247054</v>
      </c>
      <c r="T563" s="2">
        <f t="shared" ca="1" si="61"/>
        <v>964.04005835010082</v>
      </c>
    </row>
    <row r="564" spans="1:20" x14ac:dyDescent="0.25">
      <c r="A564" t="s">
        <v>128</v>
      </c>
      <c r="C564" t="str">
        <f t="shared" si="64"/>
        <v>http://www.interjeux.net/jeux/othello/index_fr.html!</v>
      </c>
      <c r="D564" t="s">
        <v>257</v>
      </c>
      <c r="F564" t="str">
        <f t="shared" si="65"/>
        <v>https://www.onlinespiele-sammlung.de/othello/othello-reversi-games/higuchi/!</v>
      </c>
      <c r="G564">
        <v>53</v>
      </c>
      <c r="H564">
        <v>11</v>
      </c>
      <c r="I564" cm="1">
        <f t="array" aca="1" ref="I564" ca="1">MAX(ROW($C$1:INDIRECT("$C"&amp;(ROW()-1)))*($C564=$C$1:INDIRECT("$C"&amp;(ROW()-1))),ROW($F$1:INDIRECT("$F"&amp;(ROW()-1)))*($C564=$F$1:INDIRECT("$F"&amp;(ROW()-1))))</f>
        <v>553</v>
      </c>
      <c r="J564" cm="1">
        <f t="array" aca="1" ref="J564" ca="1">MAX(ROW($C$1:INDIRECT("$C"&amp;(ROW()-1)))*($F564=$C$1:INDIRECT("$C"&amp;(ROW()-1))),ROW($F$1:INDIRECT("$F"&amp;(ROW()-1)))*($F564=$F$1:INDIRECT("$F"&amp;(ROW()-1))))</f>
        <v>563</v>
      </c>
      <c r="K564" s="2" cm="1">
        <f t="array" aca="1" ref="K564" ca="1">IF($I564&gt;0,IF(INDEX($C:$C,$I564)=$C564,INDEX($S:$S,$I564),INDEX($T:$T,$I564)),1000)</f>
        <v>917.86328493326732</v>
      </c>
      <c r="L564" s="2" cm="1">
        <f t="array" aca="1" ref="L564" ca="1">IF($J564&gt;0,IF(INDEX($C:$C,$J564)=$F564,INDEX($S:$S,$J564),INDEX($T:$T,$J564)),1000)</f>
        <v>964.04005835010082</v>
      </c>
      <c r="M564">
        <f t="shared" ca="1" si="56"/>
        <v>197.08710595766317</v>
      </c>
      <c r="N564">
        <f t="shared" ca="1" si="57"/>
        <v>257.09885699848991</v>
      </c>
      <c r="O564">
        <f t="shared" ca="1" si="58"/>
        <v>0.43393482412993439</v>
      </c>
      <c r="P564">
        <f t="shared" ca="1" si="59"/>
        <v>0.56606517587006566</v>
      </c>
      <c r="Q564">
        <f t="shared" si="54"/>
        <v>1</v>
      </c>
      <c r="R564">
        <f t="shared" si="55"/>
        <v>0</v>
      </c>
      <c r="S564" s="2">
        <f t="shared" ca="1" si="60"/>
        <v>935.97737056110941</v>
      </c>
      <c r="T564" s="2">
        <f t="shared" ca="1" si="61"/>
        <v>945.92597272225873</v>
      </c>
    </row>
    <row r="565" spans="1:20" x14ac:dyDescent="0.25">
      <c r="A565" t="s">
        <v>112</v>
      </c>
      <c r="B565">
        <v>3</v>
      </c>
      <c r="C565" t="str">
        <f t="shared" si="64"/>
        <v>https://lazymuttgames.com/games/Othello/!3</v>
      </c>
      <c r="D565" t="s">
        <v>257</v>
      </c>
      <c r="F565" t="str">
        <f t="shared" si="65"/>
        <v>https://www.onlinespiele-sammlung.de/othello/othello-reversi-games/higuchi/!</v>
      </c>
      <c r="G565">
        <v>44</v>
      </c>
      <c r="H565">
        <v>20</v>
      </c>
      <c r="I565" cm="1">
        <f t="array" aca="1" ref="I565" ca="1">MAX(ROW($C$1:INDIRECT("$C"&amp;(ROW()-1)))*($C565=$C$1:INDIRECT("$C"&amp;(ROW()-1))),ROW($F$1:INDIRECT("$F"&amp;(ROW()-1)))*($C565=$F$1:INDIRECT("$F"&amp;(ROW()-1))))</f>
        <v>554</v>
      </c>
      <c r="J565" cm="1">
        <f t="array" aca="1" ref="J565" ca="1">MAX(ROW($C$1:INDIRECT("$C"&amp;(ROW()-1)))*($F565=$C$1:INDIRECT("$C"&amp;(ROW()-1))),ROW($F$1:INDIRECT("$F"&amp;(ROW()-1)))*($F565=$F$1:INDIRECT("$F"&amp;(ROW()-1))))</f>
        <v>564</v>
      </c>
      <c r="K565" s="2" cm="1">
        <f t="array" aca="1" ref="K565" ca="1">IF($I565&gt;0,IF(INDEX($C:$C,$I565)=$C565,INDEX($S:$S,$I565),INDEX($T:$T,$I565)),1000)</f>
        <v>971.03501783673062</v>
      </c>
      <c r="L565" s="2" cm="1">
        <f t="array" aca="1" ref="L565" ca="1">IF($J565&gt;0,IF(INDEX($C:$C,$J565)=$F565,INDEX($S:$S,$J565),INDEX($T:$T,$J565)),1000)</f>
        <v>945.92597272225873</v>
      </c>
      <c r="M565">
        <f t="shared" ca="1" si="56"/>
        <v>267.66250898886256</v>
      </c>
      <c r="N565">
        <f t="shared" ca="1" si="57"/>
        <v>231.64073367634646</v>
      </c>
      <c r="O565">
        <f t="shared" ca="1" si="58"/>
        <v>0.53607204223252891</v>
      </c>
      <c r="P565">
        <f t="shared" ca="1" si="59"/>
        <v>0.46392795776747109</v>
      </c>
      <c r="Q565">
        <f t="shared" si="54"/>
        <v>1</v>
      </c>
      <c r="R565">
        <f t="shared" si="55"/>
        <v>0</v>
      </c>
      <c r="S565" s="2">
        <f t="shared" ca="1" si="60"/>
        <v>985.88071248528968</v>
      </c>
      <c r="T565" s="2">
        <f t="shared" ca="1" si="61"/>
        <v>931.08027807369967</v>
      </c>
    </row>
    <row r="566" spans="1:20" x14ac:dyDescent="0.25">
      <c r="A566" t="s">
        <v>103</v>
      </c>
      <c r="B566" t="s">
        <v>95</v>
      </c>
      <c r="C566" t="str">
        <f t="shared" si="64"/>
        <v>https://reversi.zone/!Hard</v>
      </c>
      <c r="D566" t="s">
        <v>257</v>
      </c>
      <c r="F566" t="str">
        <f t="shared" si="65"/>
        <v>https://www.onlinespiele-sammlung.de/othello/othello-reversi-games/higuchi/!</v>
      </c>
      <c r="G566">
        <v>50</v>
      </c>
      <c r="H566">
        <v>14</v>
      </c>
      <c r="I566" cm="1">
        <f t="array" aca="1" ref="I566" ca="1">MAX(ROW($C$1:INDIRECT("$C"&amp;(ROW()-1)))*($C566=$C$1:INDIRECT("$C"&amp;(ROW()-1))),ROW($F$1:INDIRECT("$F"&amp;(ROW()-1)))*($C566=$F$1:INDIRECT("$F"&amp;(ROW()-1))))</f>
        <v>555</v>
      </c>
      <c r="J566" cm="1">
        <f t="array" aca="1" ref="J566" ca="1">MAX(ROW($C$1:INDIRECT("$C"&amp;(ROW()-1)))*($F566=$C$1:INDIRECT("$C"&amp;(ROW()-1))),ROW($F$1:INDIRECT("$F"&amp;(ROW()-1)))*($F566=$F$1:INDIRECT("$F"&amp;(ROW()-1))))</f>
        <v>565</v>
      </c>
      <c r="K566" s="2" cm="1">
        <f t="array" aca="1" ref="K566" ca="1">IF($I566&gt;0,IF(INDEX($C:$C,$I566)=$C566,INDEX($S:$S,$I566),INDEX($T:$T,$I566)),1000)</f>
        <v>999.48262482214943</v>
      </c>
      <c r="L566" s="2" cm="1">
        <f t="array" aca="1" ref="L566" ca="1">IF($J566&gt;0,IF(INDEX($C:$C,$J566)=$F566,INDEX($S:$S,$J566),INDEX($T:$T,$J566)),1000)</f>
        <v>931.08027807369967</v>
      </c>
      <c r="M566">
        <f t="shared" ca="1" si="56"/>
        <v>315.28736145409937</v>
      </c>
      <c r="N566">
        <f t="shared" ca="1" si="57"/>
        <v>212.66728914428273</v>
      </c>
      <c r="O566">
        <f t="shared" ca="1" si="58"/>
        <v>0.59718644602666848</v>
      </c>
      <c r="P566">
        <f t="shared" ca="1" si="59"/>
        <v>0.40281355397333141</v>
      </c>
      <c r="Q566">
        <f t="shared" si="54"/>
        <v>1</v>
      </c>
      <c r="R566">
        <f t="shared" si="55"/>
        <v>0</v>
      </c>
      <c r="S566" s="2">
        <f t="shared" ca="1" si="60"/>
        <v>1012.372658549296</v>
      </c>
      <c r="T566" s="2">
        <f t="shared" ca="1" si="61"/>
        <v>918.19024434655307</v>
      </c>
    </row>
    <row r="567" spans="1:20" x14ac:dyDescent="0.25">
      <c r="A567" t="s">
        <v>126</v>
      </c>
      <c r="C567" t="str">
        <f t="shared" si="64"/>
        <v>http://www.js-games.de/ger/games/othello/lx/play!</v>
      </c>
      <c r="D567" t="s">
        <v>257</v>
      </c>
      <c r="F567" t="str">
        <f t="shared" si="65"/>
        <v>https://www.onlinespiele-sammlung.de/othello/othello-reversi-games/higuchi/!</v>
      </c>
      <c r="G567">
        <v>21</v>
      </c>
      <c r="H567">
        <v>42</v>
      </c>
      <c r="I567" cm="1">
        <f t="array" aca="1" ref="I567" ca="1">MAX(ROW($C$1:INDIRECT("$C"&amp;(ROW()-1)))*($C567=$C$1:INDIRECT("$C"&amp;(ROW()-1))),ROW($F$1:INDIRECT("$F"&amp;(ROW()-1)))*($C567=$F$1:INDIRECT("$F"&amp;(ROW()-1))))</f>
        <v>556</v>
      </c>
      <c r="J567" cm="1">
        <f t="array" aca="1" ref="J567" ca="1">MAX(ROW($C$1:INDIRECT("$C"&amp;(ROW()-1)))*($F567=$C$1:INDIRECT("$C"&amp;(ROW()-1))),ROW($F$1:INDIRECT("$F"&amp;(ROW()-1)))*($F567=$F$1:INDIRECT("$F"&amp;(ROW()-1))))</f>
        <v>566</v>
      </c>
      <c r="K567" s="2" cm="1">
        <f t="array" aca="1" ref="K567" ca="1">IF($I567&gt;0,IF(INDEX($C:$C,$I567)=$C567,INDEX($S:$S,$I567),INDEX($T:$T,$I567)),1000)</f>
        <v>963.19972374687552</v>
      </c>
      <c r="L567" s="2" cm="1">
        <f t="array" aca="1" ref="L567" ca="1">IF($J567&gt;0,IF(INDEX($C:$C,$J567)=$F567,INDEX($S:$S,$J567),INDEX($T:$T,$J567)),1000)</f>
        <v>918.19024434655307</v>
      </c>
      <c r="M567">
        <f t="shared" ca="1" si="56"/>
        <v>255.85818181411747</v>
      </c>
      <c r="N567">
        <f t="shared" ca="1" si="57"/>
        <v>197.45839874984671</v>
      </c>
      <c r="O567">
        <f t="shared" ca="1" si="58"/>
        <v>0.56441390583112638</v>
      </c>
      <c r="P567">
        <f t="shared" ca="1" si="59"/>
        <v>0.43558609416887367</v>
      </c>
      <c r="Q567">
        <f t="shared" si="54"/>
        <v>0</v>
      </c>
      <c r="R567">
        <f t="shared" si="55"/>
        <v>1</v>
      </c>
      <c r="S567" s="2">
        <f t="shared" ca="1" si="60"/>
        <v>945.13847876027944</v>
      </c>
      <c r="T567" s="2">
        <f t="shared" ca="1" si="61"/>
        <v>936.25148933314915</v>
      </c>
    </row>
    <row r="568" spans="1:20" x14ac:dyDescent="0.25">
      <c r="A568" t="s">
        <v>94</v>
      </c>
      <c r="B568" t="s">
        <v>95</v>
      </c>
      <c r="C568" t="str">
        <f t="shared" si="64"/>
        <v>https://www.mathsisfun.com/games/reversi.html!Hard</v>
      </c>
      <c r="D568" t="s">
        <v>257</v>
      </c>
      <c r="F568" t="str">
        <f t="shared" si="65"/>
        <v>https://www.onlinespiele-sammlung.de/othello/othello-reversi-games/higuchi/!</v>
      </c>
      <c r="G568">
        <v>40</v>
      </c>
      <c r="H568">
        <v>24</v>
      </c>
      <c r="I568" cm="1">
        <f t="array" aca="1" ref="I568" ca="1">MAX(ROW($C$1:INDIRECT("$C"&amp;(ROW()-1)))*($C568=$C$1:INDIRECT("$C"&amp;(ROW()-1))),ROW($F$1:INDIRECT("$F"&amp;(ROW()-1)))*($C568=$F$1:INDIRECT("$F"&amp;(ROW()-1))))</f>
        <v>557</v>
      </c>
      <c r="J568" cm="1">
        <f t="array" aca="1" ref="J568" ca="1">MAX(ROW($C$1:INDIRECT("$C"&amp;(ROW()-1)))*($F568=$C$1:INDIRECT("$C"&amp;(ROW()-1))),ROW($F$1:INDIRECT("$F"&amp;(ROW()-1)))*($F568=$F$1:INDIRECT("$F"&amp;(ROW()-1))))</f>
        <v>567</v>
      </c>
      <c r="K568" s="2" cm="1">
        <f t="array" aca="1" ref="K568" ca="1">IF($I568&gt;0,IF(INDEX($C:$C,$I568)=$C568,INDEX($S:$S,$I568),INDEX($T:$T,$I568)),1000)</f>
        <v>994.66548227477324</v>
      </c>
      <c r="L568" s="2" cm="1">
        <f t="array" aca="1" ref="L568" ca="1">IF($J568&gt;0,IF(INDEX($C:$C,$J568)=$F568,INDEX($S:$S,$J568),INDEX($T:$T,$J568)),1000)</f>
        <v>936.25148933314915</v>
      </c>
      <c r="M568">
        <f t="shared" ca="1" si="56"/>
        <v>306.66464225293589</v>
      </c>
      <c r="N568">
        <f t="shared" ca="1" si="57"/>
        <v>219.09311159958375</v>
      </c>
      <c r="O568">
        <f t="shared" ca="1" si="58"/>
        <v>0.58328125454324431</v>
      </c>
      <c r="P568">
        <f t="shared" ca="1" si="59"/>
        <v>0.41671874545675575</v>
      </c>
      <c r="Q568">
        <f t="shared" si="54"/>
        <v>1</v>
      </c>
      <c r="R568">
        <f t="shared" si="55"/>
        <v>0</v>
      </c>
      <c r="S568" s="2">
        <f t="shared" ca="1" si="60"/>
        <v>1008.0004821293894</v>
      </c>
      <c r="T568" s="2">
        <f t="shared" ca="1" si="61"/>
        <v>922.91648947853298</v>
      </c>
    </row>
    <row r="569" spans="1:20" x14ac:dyDescent="0.25">
      <c r="A569" t="s">
        <v>125</v>
      </c>
      <c r="C569" t="str">
        <f t="shared" si="64"/>
        <v>http://www.aurochs.org/games/cowthello/!</v>
      </c>
      <c r="D569" t="s">
        <v>257</v>
      </c>
      <c r="F569" t="str">
        <f t="shared" si="65"/>
        <v>https://www.onlinespiele-sammlung.de/othello/othello-reversi-games/higuchi/!</v>
      </c>
      <c r="G569">
        <v>43</v>
      </c>
      <c r="H569">
        <v>21</v>
      </c>
      <c r="I569" cm="1">
        <f t="array" aca="1" ref="I569" ca="1">MAX(ROW($C$1:INDIRECT("$C"&amp;(ROW()-1)))*($C569=$C$1:INDIRECT("$C"&amp;(ROW()-1))),ROW($F$1:INDIRECT("$F"&amp;(ROW()-1)))*($C569=$F$1:INDIRECT("$F"&amp;(ROW()-1))))</f>
        <v>558</v>
      </c>
      <c r="J569" cm="1">
        <f t="array" aca="1" ref="J569" ca="1">MAX(ROW($C$1:INDIRECT("$C"&amp;(ROW()-1)))*($F569=$C$1:INDIRECT("$C"&amp;(ROW()-1))),ROW($F$1:INDIRECT("$F"&amp;(ROW()-1)))*($F569=$F$1:INDIRECT("$F"&amp;(ROW()-1))))</f>
        <v>568</v>
      </c>
      <c r="K569" s="2" cm="1">
        <f t="array" aca="1" ref="K569" ca="1">IF($I569&gt;0,IF(INDEX($C:$C,$I569)=$C569,INDEX($S:$S,$I569),INDEX($T:$T,$I569)),1000)</f>
        <v>931.72750230547706</v>
      </c>
      <c r="L569" s="2" cm="1">
        <f t="array" aca="1" ref="L569" ca="1">IF($J569&gt;0,IF(INDEX($C:$C,$J569)=$F569,INDEX($S:$S,$J569),INDEX($T:$T,$J569)),1000)</f>
        <v>922.91648947853298</v>
      </c>
      <c r="M569">
        <f t="shared" ca="1" si="56"/>
        <v>213.46110623094734</v>
      </c>
      <c r="N569">
        <f t="shared" ca="1" si="57"/>
        <v>202.90428733191226</v>
      </c>
      <c r="O569">
        <f t="shared" ca="1" si="58"/>
        <v>0.51267734910519325</v>
      </c>
      <c r="P569">
        <f t="shared" ca="1" si="59"/>
        <v>0.48732265089480681</v>
      </c>
      <c r="Q569">
        <f t="shared" si="54"/>
        <v>1</v>
      </c>
      <c r="R569">
        <f t="shared" si="55"/>
        <v>0</v>
      </c>
      <c r="S569" s="2">
        <f t="shared" ca="1" si="60"/>
        <v>947.32182713411089</v>
      </c>
      <c r="T569" s="2">
        <f t="shared" ca="1" si="61"/>
        <v>907.32216464989915</v>
      </c>
    </row>
    <row r="570" spans="1:20" x14ac:dyDescent="0.25">
      <c r="A570" t="s">
        <v>198</v>
      </c>
      <c r="C570" t="str">
        <f t="shared" si="64"/>
        <v>https://lazy-guy.github.io/reversi/index.html!</v>
      </c>
      <c r="D570" t="s">
        <v>257</v>
      </c>
      <c r="F570" t="str">
        <f t="shared" si="65"/>
        <v>https://www.onlinespiele-sammlung.de/othello/othello-reversi-games/higuchi/!</v>
      </c>
      <c r="G570">
        <v>30</v>
      </c>
      <c r="H570">
        <v>34</v>
      </c>
      <c r="I570" cm="1">
        <f t="array" aca="1" ref="I570" ca="1">MAX(ROW($C$1:INDIRECT("$C"&amp;(ROW()-1)))*($C570=$C$1:INDIRECT("$C"&amp;(ROW()-1))),ROW($F$1:INDIRECT("$F"&amp;(ROW()-1)))*($C570=$F$1:INDIRECT("$F"&amp;(ROW()-1))))</f>
        <v>559</v>
      </c>
      <c r="J570" cm="1">
        <f t="array" aca="1" ref="J570" ca="1">MAX(ROW($C$1:INDIRECT("$C"&amp;(ROW()-1)))*($F570=$C$1:INDIRECT("$C"&amp;(ROW()-1))),ROW($F$1:INDIRECT("$F"&amp;(ROW()-1)))*($F570=$F$1:INDIRECT("$F"&amp;(ROW()-1))))</f>
        <v>569</v>
      </c>
      <c r="K570" s="2" cm="1">
        <f t="array" aca="1" ref="K570" ca="1">IF($I570&gt;0,IF(INDEX($C:$C,$I570)=$C570,INDEX($S:$S,$I570),INDEX($T:$T,$I570)),1000)</f>
        <v>884.39594798648864</v>
      </c>
      <c r="L570" s="2" cm="1">
        <f t="array" aca="1" ref="L570" ca="1">IF($J570&gt;0,IF(INDEX($C:$C,$J570)=$F570,INDEX($S:$S,$J570),INDEX($T:$T,$J570)),1000)</f>
        <v>907.32216464989915</v>
      </c>
      <c r="M570">
        <f t="shared" ca="1" si="56"/>
        <v>162.55108398375614</v>
      </c>
      <c r="N570">
        <f t="shared" ca="1" si="57"/>
        <v>185.48355524823816</v>
      </c>
      <c r="O570">
        <f t="shared" ca="1" si="58"/>
        <v>0.46705432638100769</v>
      </c>
      <c r="P570">
        <f t="shared" ca="1" si="59"/>
        <v>0.53294567361899225</v>
      </c>
      <c r="Q570">
        <f t="shared" si="54"/>
        <v>0</v>
      </c>
      <c r="R570">
        <f t="shared" si="55"/>
        <v>1</v>
      </c>
      <c r="S570" s="2">
        <f t="shared" ca="1" si="60"/>
        <v>869.45020954229642</v>
      </c>
      <c r="T570" s="2">
        <f t="shared" ca="1" si="61"/>
        <v>922.26790309409137</v>
      </c>
    </row>
    <row r="571" spans="1:20" x14ac:dyDescent="0.25">
      <c r="A571" t="s">
        <v>104</v>
      </c>
      <c r="B571" s="1" t="s">
        <v>88</v>
      </c>
      <c r="C571" t="str">
        <f t="shared" si="64"/>
        <v>https://codepen.io/coder728391/pen/mMZOxB!</v>
      </c>
      <c r="D571" t="s">
        <v>257</v>
      </c>
      <c r="F571" t="str">
        <f t="shared" si="65"/>
        <v>https://www.onlinespiele-sammlung.de/othello/othello-reversi-games/higuchi/!</v>
      </c>
      <c r="G571">
        <v>41</v>
      </c>
      <c r="H571">
        <v>23</v>
      </c>
      <c r="I571" cm="1">
        <f t="array" aca="1" ref="I571" ca="1">MAX(ROW($C$1:INDIRECT("$C"&amp;(ROW()-1)))*($C571=$C$1:INDIRECT("$C"&amp;(ROW()-1))),ROW($F$1:INDIRECT("$F"&amp;(ROW()-1)))*($C571=$F$1:INDIRECT("$F"&amp;(ROW()-1))))</f>
        <v>560</v>
      </c>
      <c r="J571" cm="1">
        <f t="array" aca="1" ref="J571" ca="1">MAX(ROW($C$1:INDIRECT("$C"&amp;(ROW()-1)))*($F571=$C$1:INDIRECT("$C"&amp;(ROW()-1))),ROW($F$1:INDIRECT("$F"&amp;(ROW()-1)))*($F571=$F$1:INDIRECT("$F"&amp;(ROW()-1))))</f>
        <v>570</v>
      </c>
      <c r="K571" s="2" cm="1">
        <f t="array" aca="1" ref="K571" ca="1">IF($I571&gt;0,IF(INDEX($C:$C,$I571)=$C571,INDEX($S:$S,$I571),INDEX($T:$T,$I571)),1000)</f>
        <v>906.82867000552903</v>
      </c>
      <c r="L571" s="2" cm="1">
        <f t="array" aca="1" ref="L571" ca="1">IF($J571&gt;0,IF(INDEX($C:$C,$J571)=$F571,INDEX($S:$S,$J571),INDEX($T:$T,$J571)),1000)</f>
        <v>922.26790309409137</v>
      </c>
      <c r="M571">
        <f t="shared" ca="1" si="56"/>
        <v>184.9573843422628</v>
      </c>
      <c r="N571">
        <f t="shared" ca="1" si="57"/>
        <v>202.14814375433195</v>
      </c>
      <c r="O571">
        <f t="shared" ca="1" si="58"/>
        <v>0.47779577122471428</v>
      </c>
      <c r="P571">
        <f t="shared" ca="1" si="59"/>
        <v>0.52220422877528572</v>
      </c>
      <c r="Q571">
        <f t="shared" si="54"/>
        <v>1</v>
      </c>
      <c r="R571">
        <f t="shared" si="55"/>
        <v>0</v>
      </c>
      <c r="S571" s="2">
        <f t="shared" ca="1" si="60"/>
        <v>923.53920532633822</v>
      </c>
      <c r="T571" s="2">
        <f t="shared" ca="1" si="61"/>
        <v>905.55736777328218</v>
      </c>
    </row>
    <row r="572" spans="1:20" x14ac:dyDescent="0.25">
      <c r="A572" t="s">
        <v>243</v>
      </c>
      <c r="B572">
        <v>4</v>
      </c>
      <c r="C572" t="str">
        <f t="shared" si="64"/>
        <v>https://www.retrogames.cz/play_052-NES.php?emulator=retrocc!4</v>
      </c>
      <c r="D572" t="s">
        <v>257</v>
      </c>
      <c r="F572" t="str">
        <f t="shared" si="65"/>
        <v>https://www.onlinespiele-sammlung.de/othello/othello-reversi-games/higuchi/!</v>
      </c>
      <c r="G572">
        <v>63</v>
      </c>
      <c r="H572">
        <v>0</v>
      </c>
      <c r="I572" cm="1">
        <f t="array" aca="1" ref="I572" ca="1">MAX(ROW($C$1:INDIRECT("$C"&amp;(ROW()-1)))*($C572=$C$1:INDIRECT("$C"&amp;(ROW()-1))),ROW($F$1:INDIRECT("$F"&amp;(ROW()-1)))*($C572=$F$1:INDIRECT("$F"&amp;(ROW()-1))))</f>
        <v>561</v>
      </c>
      <c r="J572" cm="1">
        <f t="array" aca="1" ref="J572" ca="1">MAX(ROW($C$1:INDIRECT("$C"&amp;(ROW()-1)))*($F572=$C$1:INDIRECT("$C"&amp;(ROW()-1))),ROW($F$1:INDIRECT("$F"&amp;(ROW()-1)))*($F572=$F$1:INDIRECT("$F"&amp;(ROW()-1))))</f>
        <v>571</v>
      </c>
      <c r="K572" s="2" cm="1">
        <f t="array" aca="1" ref="K572" ca="1">IF($I572&gt;0,IF(INDEX($C:$C,$I572)=$C572,INDEX($S:$S,$I572),INDEX($T:$T,$I572)),1000)</f>
        <v>1074.1426417713483</v>
      </c>
      <c r="L572" s="2" cm="1">
        <f t="array" aca="1" ref="L572" ca="1">IF($J572&gt;0,IF(INDEX($C:$C,$J572)=$F572,INDEX($S:$S,$J572),INDEX($T:$T,$J572)),1000)</f>
        <v>905.55736777328218</v>
      </c>
      <c r="M572">
        <f t="shared" ca="1" si="56"/>
        <v>484.57009061021199</v>
      </c>
      <c r="N572">
        <f t="shared" ca="1" si="57"/>
        <v>183.60876922592303</v>
      </c>
      <c r="O572">
        <f t="shared" ca="1" si="58"/>
        <v>0.72521014916432491</v>
      </c>
      <c r="P572">
        <f t="shared" ca="1" si="59"/>
        <v>0.27478985083567514</v>
      </c>
      <c r="Q572">
        <f t="shared" si="54"/>
        <v>1</v>
      </c>
      <c r="R572">
        <f t="shared" si="55"/>
        <v>0</v>
      </c>
      <c r="S572" s="2">
        <f t="shared" ca="1" si="60"/>
        <v>1082.9359169980899</v>
      </c>
      <c r="T572" s="2">
        <f t="shared" ca="1" si="61"/>
        <v>896.76409254654061</v>
      </c>
    </row>
    <row r="573" spans="1:20" x14ac:dyDescent="0.25">
      <c r="A573" t="s">
        <v>246</v>
      </c>
      <c r="C573" t="str">
        <f t="shared" si="64"/>
        <v>https://www.vint.ee/en-gb/games/#othello!</v>
      </c>
      <c r="D573" t="s">
        <v>258</v>
      </c>
      <c r="F573" t="str">
        <f t="shared" si="65"/>
        <v>https://www.cs.kent.edu/~jbirk/Web/JavaScript/othello/othello.html!</v>
      </c>
      <c r="G573">
        <v>50</v>
      </c>
      <c r="H573">
        <v>13</v>
      </c>
      <c r="I573" cm="1">
        <f t="array" aca="1" ref="I573" ca="1">MAX(ROW($C$1:INDIRECT("$C"&amp;(ROW()-1)))*($C573=$C$1:INDIRECT("$C"&amp;(ROW()-1))),ROW($F$1:INDIRECT("$F"&amp;(ROW()-1)))*($C573=$F$1:INDIRECT("$F"&amp;(ROW()-1))))</f>
        <v>562</v>
      </c>
      <c r="J573" cm="1">
        <f t="array" aca="1" ref="J573" ca="1">MAX(ROW($C$1:INDIRECT("$C"&amp;(ROW()-1)))*($F573=$C$1:INDIRECT("$C"&amp;(ROW()-1))),ROW($F$1:INDIRECT("$F"&amp;(ROW()-1)))*($F573=$F$1:INDIRECT("$F"&amp;(ROW()-1))))</f>
        <v>0</v>
      </c>
      <c r="K573" s="2" cm="1">
        <f t="array" aca="1" ref="K573" ca="1">IF($I573&gt;0,IF(INDEX($C:$C,$I573)=$C573,INDEX($S:$S,$I573),INDEX($T:$T,$I573)),1000)</f>
        <v>937.9663361083891</v>
      </c>
      <c r="L573" s="2" cm="1">
        <f t="array" aca="1" ref="L573" ca="1">IF($J573&gt;0,IF(INDEX($C:$C,$J573)=$F573,INDEX($S:$S,$J573),INDEX($T:$T,$J573)),1000)</f>
        <v>1000</v>
      </c>
      <c r="M573">
        <f t="shared" ca="1" si="56"/>
        <v>221.26658867367303</v>
      </c>
      <c r="N573">
        <f t="shared" ca="1" si="57"/>
        <v>316.22776601683825</v>
      </c>
      <c r="O573">
        <f t="shared" ca="1" si="58"/>
        <v>0.41166309328230638</v>
      </c>
      <c r="P573">
        <f t="shared" ca="1" si="59"/>
        <v>0.58833690671769356</v>
      </c>
      <c r="Q573">
        <f t="shared" si="54"/>
        <v>1</v>
      </c>
      <c r="R573">
        <f t="shared" si="55"/>
        <v>0</v>
      </c>
      <c r="S573" s="2">
        <f t="shared" ca="1" si="60"/>
        <v>956.79311712335527</v>
      </c>
      <c r="T573" s="2">
        <f t="shared" ca="1" si="61"/>
        <v>981.17321898503383</v>
      </c>
    </row>
    <row r="574" spans="1:20" x14ac:dyDescent="0.25">
      <c r="A574" t="s">
        <v>116</v>
      </c>
      <c r="B574" t="s">
        <v>117</v>
      </c>
      <c r="C574" t="str">
        <f t="shared" si="64"/>
        <v>https://kana.github.io/othello-js/!PM-1024/e</v>
      </c>
      <c r="D574" t="s">
        <v>258</v>
      </c>
      <c r="F574" t="str">
        <f t="shared" si="65"/>
        <v>https://www.cs.kent.edu/~jbirk/Web/JavaScript/othello/othello.html!</v>
      </c>
      <c r="G574">
        <v>54</v>
      </c>
      <c r="H574">
        <v>10</v>
      </c>
      <c r="I574" cm="1">
        <f t="array" aca="1" ref="I574" ca="1">MAX(ROW($C$1:INDIRECT("$C"&amp;(ROW()-1)))*($C574=$C$1:INDIRECT("$C"&amp;(ROW()-1))),ROW($F$1:INDIRECT("$F"&amp;(ROW()-1)))*($C574=$F$1:INDIRECT("$F"&amp;(ROW()-1))))</f>
        <v>563</v>
      </c>
      <c r="J574" cm="1">
        <f t="array" aca="1" ref="J574" ca="1">MAX(ROW($C$1:INDIRECT("$C"&amp;(ROW()-1)))*($F574=$C$1:INDIRECT("$C"&amp;(ROW()-1))),ROW($F$1:INDIRECT("$F"&amp;(ROW()-1)))*($F574=$F$1:INDIRECT("$F"&amp;(ROW()-1))))</f>
        <v>573</v>
      </c>
      <c r="K574" s="2" cm="1">
        <f t="array" aca="1" ref="K574" ca="1">IF($I574&gt;0,IF(INDEX($C:$C,$I574)=$C574,INDEX($S:$S,$I574),INDEX($T:$T,$I574)),1000)</f>
        <v>990.83328567247054</v>
      </c>
      <c r="L574" s="2" cm="1">
        <f t="array" aca="1" ref="L574" ca="1">IF($J574&gt;0,IF(INDEX($C:$C,$J574)=$F574,INDEX($S:$S,$J574),INDEX($T:$T,$J574)),1000)</f>
        <v>981.17321898503383</v>
      </c>
      <c r="M574">
        <f t="shared" ca="1" si="56"/>
        <v>299.97372367775495</v>
      </c>
      <c r="N574">
        <f t="shared" ca="1" si="57"/>
        <v>283.74815574568294</v>
      </c>
      <c r="O574">
        <f t="shared" ca="1" si="58"/>
        <v>0.51389837224201573</v>
      </c>
      <c r="P574">
        <f t="shared" ca="1" si="59"/>
        <v>0.48610162775798416</v>
      </c>
      <c r="Q574">
        <f t="shared" si="54"/>
        <v>1</v>
      </c>
      <c r="R574">
        <f t="shared" si="55"/>
        <v>0</v>
      </c>
      <c r="S574" s="2">
        <f t="shared" ca="1" si="60"/>
        <v>1006.3885377607261</v>
      </c>
      <c r="T574" s="2">
        <f t="shared" ca="1" si="61"/>
        <v>965.61796689677828</v>
      </c>
    </row>
    <row r="575" spans="1:20" x14ac:dyDescent="0.25">
      <c r="A575" t="s">
        <v>128</v>
      </c>
      <c r="C575" t="str">
        <f t="shared" si="64"/>
        <v>http://www.interjeux.net/jeux/othello/index_fr.html!</v>
      </c>
      <c r="D575" t="s">
        <v>258</v>
      </c>
      <c r="F575" t="str">
        <f t="shared" si="65"/>
        <v>https://www.cs.kent.edu/~jbirk/Web/JavaScript/othello/othello.html!</v>
      </c>
      <c r="G575">
        <v>40</v>
      </c>
      <c r="H575">
        <v>24</v>
      </c>
      <c r="I575" cm="1">
        <f t="array" aca="1" ref="I575" ca="1">MAX(ROW($C$1:INDIRECT("$C"&amp;(ROW()-1)))*($C575=$C$1:INDIRECT("$C"&amp;(ROW()-1))),ROW($F$1:INDIRECT("$F"&amp;(ROW()-1)))*($C575=$F$1:INDIRECT("$F"&amp;(ROW()-1))))</f>
        <v>564</v>
      </c>
      <c r="J575" cm="1">
        <f t="array" aca="1" ref="J575" ca="1">MAX(ROW($C$1:INDIRECT("$C"&amp;(ROW()-1)))*($F575=$C$1:INDIRECT("$C"&amp;(ROW()-1))),ROW($F$1:INDIRECT("$F"&amp;(ROW()-1)))*($F575=$F$1:INDIRECT("$F"&amp;(ROW()-1))))</f>
        <v>574</v>
      </c>
      <c r="K575" s="2" cm="1">
        <f t="array" aca="1" ref="K575" ca="1">IF($I575&gt;0,IF(INDEX($C:$C,$I575)=$C575,INDEX($S:$S,$I575),INDEX($T:$T,$I575)),1000)</f>
        <v>935.97737056110941</v>
      </c>
      <c r="L575" s="2" cm="1">
        <f t="array" aca="1" ref="L575" ca="1">IF($J575&gt;0,IF(INDEX($C:$C,$J575)=$F575,INDEX($S:$S,$J575),INDEX($T:$T,$J575)),1000)</f>
        <v>965.61796689677828</v>
      </c>
      <c r="M575">
        <f t="shared" ca="1" si="56"/>
        <v>218.747665260178</v>
      </c>
      <c r="N575">
        <f t="shared" ca="1" si="57"/>
        <v>259.44476809966341</v>
      </c>
      <c r="O575">
        <f t="shared" ca="1" si="58"/>
        <v>0.45744693976696543</v>
      </c>
      <c r="P575">
        <f t="shared" ca="1" si="59"/>
        <v>0.54255306023303462</v>
      </c>
      <c r="Q575">
        <f t="shared" si="54"/>
        <v>1</v>
      </c>
      <c r="R575">
        <f t="shared" si="55"/>
        <v>0</v>
      </c>
      <c r="S575" s="2">
        <f t="shared" ca="1" si="60"/>
        <v>953.33906848856657</v>
      </c>
      <c r="T575" s="2">
        <f t="shared" ca="1" si="61"/>
        <v>948.25626896932113</v>
      </c>
    </row>
    <row r="576" spans="1:20" x14ac:dyDescent="0.25">
      <c r="A576" t="s">
        <v>112</v>
      </c>
      <c r="B576">
        <v>3</v>
      </c>
      <c r="C576" t="str">
        <f t="shared" si="64"/>
        <v>https://lazymuttgames.com/games/Othello/!3</v>
      </c>
      <c r="D576" t="s">
        <v>258</v>
      </c>
      <c r="F576" t="str">
        <f t="shared" si="65"/>
        <v>https://www.cs.kent.edu/~jbirk/Web/JavaScript/othello/othello.html!</v>
      </c>
      <c r="G576">
        <v>46</v>
      </c>
      <c r="H576">
        <v>18</v>
      </c>
      <c r="I576" cm="1">
        <f t="array" aca="1" ref="I576" ca="1">MAX(ROW($C$1:INDIRECT("$C"&amp;(ROW()-1)))*($C576=$C$1:INDIRECT("$C"&amp;(ROW()-1))),ROW($F$1:INDIRECT("$F"&amp;(ROW()-1)))*($C576=$F$1:INDIRECT("$F"&amp;(ROW()-1))))</f>
        <v>565</v>
      </c>
      <c r="J576" cm="1">
        <f t="array" aca="1" ref="J576" ca="1">MAX(ROW($C$1:INDIRECT("$C"&amp;(ROW()-1)))*($F576=$C$1:INDIRECT("$C"&amp;(ROW()-1))),ROW($F$1:INDIRECT("$F"&amp;(ROW()-1)))*($F576=$F$1:INDIRECT("$F"&amp;(ROW()-1))))</f>
        <v>575</v>
      </c>
      <c r="K576" s="2" cm="1">
        <f t="array" aca="1" ref="K576" ca="1">IF($I576&gt;0,IF(INDEX($C:$C,$I576)=$C576,INDEX($S:$S,$I576),INDEX($T:$T,$I576)),1000)</f>
        <v>985.88071248528968</v>
      </c>
      <c r="L576" s="2" cm="1">
        <f t="array" aca="1" ref="L576" ca="1">IF($J576&gt;0,IF(INDEX($C:$C,$J576)=$F576,INDEX($S:$S,$J576),INDEX($T:$T,$J576)),1000)</f>
        <v>948.25626896932113</v>
      </c>
      <c r="M576">
        <f t="shared" ca="1" si="56"/>
        <v>291.54243799932613</v>
      </c>
      <c r="N576">
        <f t="shared" ca="1" si="57"/>
        <v>234.768958020241</v>
      </c>
      <c r="O576">
        <f t="shared" ca="1" si="58"/>
        <v>0.55393525620807038</v>
      </c>
      <c r="P576">
        <f t="shared" ca="1" si="59"/>
        <v>0.44606474379192956</v>
      </c>
      <c r="Q576">
        <f t="shared" si="54"/>
        <v>1</v>
      </c>
      <c r="R576">
        <f t="shared" si="55"/>
        <v>0</v>
      </c>
      <c r="S576" s="2">
        <f t="shared" ca="1" si="60"/>
        <v>1000.1547842866314</v>
      </c>
      <c r="T576" s="2">
        <f t="shared" ca="1" si="61"/>
        <v>933.98219716797939</v>
      </c>
    </row>
    <row r="577" spans="1:20" x14ac:dyDescent="0.25">
      <c r="A577" t="s">
        <v>103</v>
      </c>
      <c r="B577" t="s">
        <v>95</v>
      </c>
      <c r="C577" t="str">
        <f t="shared" si="64"/>
        <v>https://reversi.zone/!Hard</v>
      </c>
      <c r="D577" t="s">
        <v>258</v>
      </c>
      <c r="F577" t="str">
        <f t="shared" si="65"/>
        <v>https://www.cs.kent.edu/~jbirk/Web/JavaScript/othello/othello.html!</v>
      </c>
      <c r="G577">
        <v>29</v>
      </c>
      <c r="H577">
        <v>35</v>
      </c>
      <c r="I577" cm="1">
        <f t="array" aca="1" ref="I577" ca="1">MAX(ROW($C$1:INDIRECT("$C"&amp;(ROW()-1)))*($C577=$C$1:INDIRECT("$C"&amp;(ROW()-1))),ROW($F$1:INDIRECT("$F"&amp;(ROW()-1)))*($C577=$F$1:INDIRECT("$F"&amp;(ROW()-1))))</f>
        <v>566</v>
      </c>
      <c r="J577" cm="1">
        <f t="array" aca="1" ref="J577" ca="1">MAX(ROW($C$1:INDIRECT("$C"&amp;(ROW()-1)))*($F577=$C$1:INDIRECT("$C"&amp;(ROW()-1))),ROW($F$1:INDIRECT("$F"&amp;(ROW()-1)))*($F577=$F$1:INDIRECT("$F"&amp;(ROW()-1))))</f>
        <v>576</v>
      </c>
      <c r="K577" s="2" cm="1">
        <f t="array" aca="1" ref="K577" ca="1">IF($I577&gt;0,IF(INDEX($C:$C,$I577)=$C577,INDEX($S:$S,$I577),INDEX($T:$T,$I577)),1000)</f>
        <v>1012.372658549296</v>
      </c>
      <c r="L577" s="2" cm="1">
        <f t="array" aca="1" ref="L577" ca="1">IF($J577&gt;0,IF(INDEX($C:$C,$J577)=$F577,INDEX($S:$S,$J577),INDEX($T:$T,$J577)),1000)</f>
        <v>933.98219716797939</v>
      </c>
      <c r="M577">
        <f t="shared" ca="1" si="56"/>
        <v>339.57182316079565</v>
      </c>
      <c r="N577">
        <f t="shared" ca="1" si="57"/>
        <v>216.24968967932065</v>
      </c>
      <c r="O577">
        <f t="shared" ca="1" si="58"/>
        <v>0.61093681211737216</v>
      </c>
      <c r="P577">
        <f t="shared" ca="1" si="59"/>
        <v>0.38906318788262795</v>
      </c>
      <c r="Q577">
        <f t="shared" si="54"/>
        <v>0</v>
      </c>
      <c r="R577">
        <f t="shared" si="55"/>
        <v>1</v>
      </c>
      <c r="S577" s="2">
        <f t="shared" ca="1" si="60"/>
        <v>992.8226805615401</v>
      </c>
      <c r="T577" s="2">
        <f t="shared" ca="1" si="61"/>
        <v>953.53217515573533</v>
      </c>
    </row>
    <row r="578" spans="1:20" x14ac:dyDescent="0.25">
      <c r="A578" t="s">
        <v>126</v>
      </c>
      <c r="C578" t="str">
        <f t="shared" si="64"/>
        <v>http://www.js-games.de/ger/games/othello/lx/play!</v>
      </c>
      <c r="D578" t="s">
        <v>258</v>
      </c>
      <c r="F578" t="str">
        <f t="shared" si="65"/>
        <v>https://www.cs.kent.edu/~jbirk/Web/JavaScript/othello/othello.html!</v>
      </c>
      <c r="G578">
        <v>35</v>
      </c>
      <c r="H578">
        <v>29</v>
      </c>
      <c r="I578" cm="1">
        <f t="array" aca="1" ref="I578" ca="1">MAX(ROW($C$1:INDIRECT("$C"&amp;(ROW()-1)))*($C578=$C$1:INDIRECT("$C"&amp;(ROW()-1))),ROW($F$1:INDIRECT("$F"&amp;(ROW()-1)))*($C578=$F$1:INDIRECT("$F"&amp;(ROW()-1))))</f>
        <v>567</v>
      </c>
      <c r="J578" cm="1">
        <f t="array" aca="1" ref="J578" ca="1">MAX(ROW($C$1:INDIRECT("$C"&amp;(ROW()-1)))*($F578=$C$1:INDIRECT("$C"&amp;(ROW()-1))),ROW($F$1:INDIRECT("$F"&amp;(ROW()-1)))*($F578=$F$1:INDIRECT("$F"&amp;(ROW()-1))))</f>
        <v>577</v>
      </c>
      <c r="K578" s="2" cm="1">
        <f t="array" aca="1" ref="K578" ca="1">IF($I578&gt;0,IF(INDEX($C:$C,$I578)=$C578,INDEX($S:$S,$I578),INDEX($T:$T,$I578)),1000)</f>
        <v>945.13847876027944</v>
      </c>
      <c r="L578" s="2" cm="1">
        <f t="array" aca="1" ref="L578" ca="1">IF($J578&gt;0,IF(INDEX($C:$C,$J578)=$F578,INDEX($S:$S,$J578),INDEX($T:$T,$J578)),1000)</f>
        <v>953.53217515573533</v>
      </c>
      <c r="M578">
        <f t="shared" ca="1" si="56"/>
        <v>230.59304110115514</v>
      </c>
      <c r="N578">
        <f t="shared" ca="1" si="57"/>
        <v>242.00839859910403</v>
      </c>
      <c r="O578">
        <f t="shared" ca="1" si="58"/>
        <v>0.48792284942552344</v>
      </c>
      <c r="P578">
        <f t="shared" ca="1" si="59"/>
        <v>0.51207715057447656</v>
      </c>
      <c r="Q578">
        <f t="shared" si="54"/>
        <v>1</v>
      </c>
      <c r="R578">
        <f t="shared" si="55"/>
        <v>0</v>
      </c>
      <c r="S578" s="2">
        <f t="shared" ca="1" si="60"/>
        <v>961.5249475786627</v>
      </c>
      <c r="T578" s="2">
        <f t="shared" ca="1" si="61"/>
        <v>937.14570633735207</v>
      </c>
    </row>
    <row r="579" spans="1:20" x14ac:dyDescent="0.25">
      <c r="A579" t="s">
        <v>94</v>
      </c>
      <c r="B579" t="s">
        <v>95</v>
      </c>
      <c r="C579" t="str">
        <f t="shared" ref="C579:C642" si="66">$A579&amp;"!"&amp;$B579</f>
        <v>https://www.mathsisfun.com/games/reversi.html!Hard</v>
      </c>
      <c r="D579" t="s">
        <v>258</v>
      </c>
      <c r="F579" t="str">
        <f t="shared" ref="F579:F642" si="67">$D579&amp;"!"&amp;$E579</f>
        <v>https://www.cs.kent.edu/~jbirk/Web/JavaScript/othello/othello.html!</v>
      </c>
      <c r="G579">
        <v>44</v>
      </c>
      <c r="H579">
        <v>20</v>
      </c>
      <c r="I579" cm="1">
        <f t="array" aca="1" ref="I579" ca="1">MAX(ROW($C$1:INDIRECT("$C"&amp;(ROW()-1)))*($C579=$C$1:INDIRECT("$C"&amp;(ROW()-1))),ROW($F$1:INDIRECT("$F"&amp;(ROW()-1)))*($C579=$F$1:INDIRECT("$F"&amp;(ROW()-1))))</f>
        <v>568</v>
      </c>
      <c r="J579" cm="1">
        <f t="array" aca="1" ref="J579" ca="1">MAX(ROW($C$1:INDIRECT("$C"&amp;(ROW()-1)))*($F579=$C$1:INDIRECT("$C"&amp;(ROW()-1))),ROW($F$1:INDIRECT("$F"&amp;(ROW()-1)))*($F579=$F$1:INDIRECT("$F"&amp;(ROW()-1))))</f>
        <v>578</v>
      </c>
      <c r="K579" s="2" cm="1">
        <f t="array" aca="1" ref="K579" ca="1">IF($I579&gt;0,IF(INDEX($C:$C,$I579)=$C579,INDEX($S:$S,$I579),INDEX($T:$T,$I579)),1000)</f>
        <v>1008.0004821293894</v>
      </c>
      <c r="L579" s="2" cm="1">
        <f t="array" aca="1" ref="L579" ca="1">IF($J579&gt;0,IF(INDEX($C:$C,$J579)=$F579,INDEX($S:$S,$J579),INDEX($T:$T,$J579)),1000)</f>
        <v>937.14570633735207</v>
      </c>
      <c r="M579">
        <f t="shared" ca="1" si="56"/>
        <v>331.13204049189022</v>
      </c>
      <c r="N579">
        <f t="shared" ca="1" si="57"/>
        <v>220.22380692186209</v>
      </c>
      <c r="O579">
        <f t="shared" ca="1" si="58"/>
        <v>0.60057772497586259</v>
      </c>
      <c r="P579">
        <f t="shared" ca="1" si="59"/>
        <v>0.3994222750241373</v>
      </c>
      <c r="Q579">
        <f t="shared" si="54"/>
        <v>1</v>
      </c>
      <c r="R579">
        <f t="shared" si="55"/>
        <v>0</v>
      </c>
      <c r="S579" s="2">
        <f t="shared" ca="1" si="60"/>
        <v>1020.7819949301618</v>
      </c>
      <c r="T579" s="2">
        <f t="shared" ca="1" si="61"/>
        <v>924.36419353657971</v>
      </c>
    </row>
    <row r="580" spans="1:20" x14ac:dyDescent="0.25">
      <c r="A580" t="s">
        <v>125</v>
      </c>
      <c r="C580" t="str">
        <f t="shared" si="66"/>
        <v>http://www.aurochs.org/games/cowthello/!</v>
      </c>
      <c r="D580" t="s">
        <v>258</v>
      </c>
      <c r="F580" t="str">
        <f t="shared" si="67"/>
        <v>https://www.cs.kent.edu/~jbirk/Web/JavaScript/othello/othello.html!</v>
      </c>
      <c r="G580">
        <v>61</v>
      </c>
      <c r="H580">
        <v>2</v>
      </c>
      <c r="I580" cm="1">
        <f t="array" aca="1" ref="I580" ca="1">MAX(ROW($C$1:INDIRECT("$C"&amp;(ROW()-1)))*($C580=$C$1:INDIRECT("$C"&amp;(ROW()-1))),ROW($F$1:INDIRECT("$F"&amp;(ROW()-1)))*($C580=$F$1:INDIRECT("$F"&amp;(ROW()-1))))</f>
        <v>569</v>
      </c>
      <c r="J580" cm="1">
        <f t="array" aca="1" ref="J580" ca="1">MAX(ROW($C$1:INDIRECT("$C"&amp;(ROW()-1)))*($F580=$C$1:INDIRECT("$C"&amp;(ROW()-1))),ROW($F$1:INDIRECT("$F"&amp;(ROW()-1)))*($F580=$F$1:INDIRECT("$F"&amp;(ROW()-1))))</f>
        <v>579</v>
      </c>
      <c r="K580" s="2" cm="1">
        <f t="array" aca="1" ref="K580" ca="1">IF($I580&gt;0,IF(INDEX($C:$C,$I580)=$C580,INDEX($S:$S,$I580),INDEX($T:$T,$I580)),1000)</f>
        <v>947.32182713411089</v>
      </c>
      <c r="L580" s="2" cm="1">
        <f t="array" aca="1" ref="L580" ca="1">IF($J580&gt;0,IF(INDEX($C:$C,$J580)=$F580,INDEX($S:$S,$J580),INDEX($T:$T,$J580)),1000)</f>
        <v>924.36419353657971</v>
      </c>
      <c r="M580">
        <f t="shared" ca="1" si="56"/>
        <v>233.50950748655885</v>
      </c>
      <c r="N580">
        <f t="shared" ca="1" si="57"/>
        <v>204.60228699464196</v>
      </c>
      <c r="O580">
        <f t="shared" ca="1" si="58"/>
        <v>0.53299068965507757</v>
      </c>
      <c r="P580">
        <f t="shared" ca="1" si="59"/>
        <v>0.46700931034492232</v>
      </c>
      <c r="Q580">
        <f t="shared" si="54"/>
        <v>1</v>
      </c>
      <c r="R580">
        <f t="shared" si="55"/>
        <v>0</v>
      </c>
      <c r="S580" s="2">
        <f t="shared" ca="1" si="60"/>
        <v>962.26612506514846</v>
      </c>
      <c r="T580" s="2">
        <f t="shared" ca="1" si="61"/>
        <v>909.41989560554214</v>
      </c>
    </row>
    <row r="581" spans="1:20" x14ac:dyDescent="0.25">
      <c r="A581" t="s">
        <v>198</v>
      </c>
      <c r="C581" t="str">
        <f t="shared" si="66"/>
        <v>https://lazy-guy.github.io/reversi/index.html!</v>
      </c>
      <c r="D581" t="s">
        <v>258</v>
      </c>
      <c r="F581" t="str">
        <f t="shared" si="67"/>
        <v>https://www.cs.kent.edu/~jbirk/Web/JavaScript/othello/othello.html!</v>
      </c>
      <c r="G581">
        <v>38</v>
      </c>
      <c r="H581">
        <v>26</v>
      </c>
      <c r="I581" cm="1">
        <f t="array" aca="1" ref="I581" ca="1">MAX(ROW($C$1:INDIRECT("$C"&amp;(ROW()-1)))*($C581=$C$1:INDIRECT("$C"&amp;(ROW()-1))),ROW($F$1:INDIRECT("$F"&amp;(ROW()-1)))*($C581=$F$1:INDIRECT("$F"&amp;(ROW()-1))))</f>
        <v>570</v>
      </c>
      <c r="J581" cm="1">
        <f t="array" aca="1" ref="J581" ca="1">MAX(ROW($C$1:INDIRECT("$C"&amp;(ROW()-1)))*($F581=$C$1:INDIRECT("$C"&amp;(ROW()-1))),ROW($F$1:INDIRECT("$F"&amp;(ROW()-1)))*($F581=$F$1:INDIRECT("$F"&amp;(ROW()-1))))</f>
        <v>580</v>
      </c>
      <c r="K581" s="2" cm="1">
        <f t="array" aca="1" ref="K581" ca="1">IF($I581&gt;0,IF(INDEX($C:$C,$I581)=$C581,INDEX($S:$S,$I581),INDEX($T:$T,$I581)),1000)</f>
        <v>869.45020954229642</v>
      </c>
      <c r="L581" s="2" cm="1">
        <f t="array" aca="1" ref="L581" ca="1">IF($J581&gt;0,IF(INDEX($C:$C,$J581)=$F581,INDEX($S:$S,$J581),INDEX($T:$T,$J581)),1000)</f>
        <v>909.41989560554214</v>
      </c>
      <c r="M581">
        <f t="shared" ca="1" si="56"/>
        <v>149.15077826983963</v>
      </c>
      <c r="N581">
        <f t="shared" ca="1" si="57"/>
        <v>187.73694180131685</v>
      </c>
      <c r="O581">
        <f t="shared" ca="1" si="58"/>
        <v>0.44273141875974709</v>
      </c>
      <c r="P581">
        <f t="shared" ca="1" si="59"/>
        <v>0.55726858124025291</v>
      </c>
      <c r="Q581">
        <f t="shared" si="54"/>
        <v>1</v>
      </c>
      <c r="R581">
        <f t="shared" si="55"/>
        <v>0</v>
      </c>
      <c r="S581" s="2">
        <f t="shared" ca="1" si="60"/>
        <v>887.28280414198457</v>
      </c>
      <c r="T581" s="2">
        <f t="shared" ca="1" si="61"/>
        <v>891.58730100585399</v>
      </c>
    </row>
    <row r="582" spans="1:20" x14ac:dyDescent="0.25">
      <c r="A582" t="s">
        <v>104</v>
      </c>
      <c r="B582" s="1" t="s">
        <v>88</v>
      </c>
      <c r="C582" t="str">
        <f t="shared" si="66"/>
        <v>https://codepen.io/coder728391/pen/mMZOxB!</v>
      </c>
      <c r="D582" t="s">
        <v>258</v>
      </c>
      <c r="F582" t="str">
        <f t="shared" si="67"/>
        <v>https://www.cs.kent.edu/~jbirk/Web/JavaScript/othello/othello.html!</v>
      </c>
      <c r="G582">
        <v>60</v>
      </c>
      <c r="H582">
        <v>1</v>
      </c>
      <c r="I582" cm="1">
        <f t="array" aca="1" ref="I582" ca="1">MAX(ROW($C$1:INDIRECT("$C"&amp;(ROW()-1)))*($C582=$C$1:INDIRECT("$C"&amp;(ROW()-1))),ROW($F$1:INDIRECT("$F"&amp;(ROW()-1)))*($C582=$F$1:INDIRECT("$F"&amp;(ROW()-1))))</f>
        <v>571</v>
      </c>
      <c r="J582" cm="1">
        <f t="array" aca="1" ref="J582" ca="1">MAX(ROW($C$1:INDIRECT("$C"&amp;(ROW()-1)))*($F582=$C$1:INDIRECT("$C"&amp;(ROW()-1))),ROW($F$1:INDIRECT("$F"&amp;(ROW()-1)))*($F582=$F$1:INDIRECT("$F"&amp;(ROW()-1))))</f>
        <v>581</v>
      </c>
      <c r="K582" s="2" cm="1">
        <f t="array" aca="1" ref="K582" ca="1">IF($I582&gt;0,IF(INDEX($C:$C,$I582)=$C582,INDEX($S:$S,$I582),INDEX($T:$T,$I582)),1000)</f>
        <v>923.53920532633822</v>
      </c>
      <c r="L582" s="2" cm="1">
        <f t="array" aca="1" ref="L582" ca="1">IF($J582&gt;0,IF(INDEX($C:$C,$J582)=$F582,INDEX($S:$S,$J582),INDEX($T:$T,$J582)),1000)</f>
        <v>891.58730100585399</v>
      </c>
      <c r="M582">
        <f t="shared" ca="1" si="56"/>
        <v>203.63293145568446</v>
      </c>
      <c r="N582">
        <f t="shared" ca="1" si="57"/>
        <v>169.42139467012697</v>
      </c>
      <c r="O582">
        <f t="shared" ca="1" si="58"/>
        <v>0.54585329051246512</v>
      </c>
      <c r="P582">
        <f t="shared" ca="1" si="59"/>
        <v>0.45414670948753488</v>
      </c>
      <c r="Q582">
        <f t="shared" si="54"/>
        <v>1</v>
      </c>
      <c r="R582">
        <f t="shared" si="55"/>
        <v>0</v>
      </c>
      <c r="S582" s="2">
        <f t="shared" ca="1" si="60"/>
        <v>938.07190002993934</v>
      </c>
      <c r="T582" s="2">
        <f t="shared" ca="1" si="61"/>
        <v>877.05460630225286</v>
      </c>
    </row>
    <row r="583" spans="1:20" x14ac:dyDescent="0.25">
      <c r="A583" t="s">
        <v>243</v>
      </c>
      <c r="B583">
        <v>4</v>
      </c>
      <c r="C583" t="str">
        <f t="shared" si="66"/>
        <v>https://www.retrogames.cz/play_052-NES.php?emulator=retrocc!4</v>
      </c>
      <c r="D583" t="s">
        <v>258</v>
      </c>
      <c r="F583" t="str">
        <f t="shared" si="67"/>
        <v>https://www.cs.kent.edu/~jbirk/Web/JavaScript/othello/othello.html!</v>
      </c>
      <c r="G583">
        <v>63</v>
      </c>
      <c r="H583">
        <v>0</v>
      </c>
      <c r="I583" cm="1">
        <f t="array" aca="1" ref="I583" ca="1">MAX(ROW($C$1:INDIRECT("$C"&amp;(ROW()-1)))*($C583=$C$1:INDIRECT("$C"&amp;(ROW()-1))),ROW($F$1:INDIRECT("$F"&amp;(ROW()-1)))*($C583=$F$1:INDIRECT("$F"&amp;(ROW()-1))))</f>
        <v>572</v>
      </c>
      <c r="J583" cm="1">
        <f t="array" aca="1" ref="J583" ca="1">MAX(ROW($C$1:INDIRECT("$C"&amp;(ROW()-1)))*($F583=$C$1:INDIRECT("$C"&amp;(ROW()-1))),ROW($F$1:INDIRECT("$F"&amp;(ROW()-1)))*($F583=$F$1:INDIRECT("$F"&amp;(ROW()-1))))</f>
        <v>582</v>
      </c>
      <c r="K583" s="2" cm="1">
        <f t="array" aca="1" ref="K583" ca="1">IF($I583&gt;0,IF(INDEX($C:$C,$I583)=$C583,INDEX($S:$S,$I583),INDEX($T:$T,$I583)),1000)</f>
        <v>1082.9359169980899</v>
      </c>
      <c r="L583" s="2" cm="1">
        <f t="array" aca="1" ref="L583" ca="1">IF($J583&gt;0,IF(INDEX($C:$C,$J583)=$F583,INDEX($S:$S,$J583),INDEX($T:$T,$J583)),1000)</f>
        <v>877.05460630225286</v>
      </c>
      <c r="M583">
        <f t="shared" ca="1" si="56"/>
        <v>509.72952804290418</v>
      </c>
      <c r="N583">
        <f t="shared" ca="1" si="57"/>
        <v>155.82477761270377</v>
      </c>
      <c r="O583">
        <f t="shared" ca="1" si="58"/>
        <v>0.76587218159574855</v>
      </c>
      <c r="P583">
        <f t="shared" ca="1" si="59"/>
        <v>0.23412781840425131</v>
      </c>
      <c r="Q583">
        <f t="shared" si="54"/>
        <v>1</v>
      </c>
      <c r="R583">
        <f t="shared" si="55"/>
        <v>0</v>
      </c>
      <c r="S583" s="2">
        <f t="shared" ca="1" si="60"/>
        <v>1090.428007187026</v>
      </c>
      <c r="T583" s="2">
        <f t="shared" ca="1" si="61"/>
        <v>869.56251611331686</v>
      </c>
    </row>
    <row r="584" spans="1:20" x14ac:dyDescent="0.25">
      <c r="A584" t="s">
        <v>253</v>
      </c>
      <c r="B584" t="s">
        <v>267</v>
      </c>
      <c r="C584" t="str">
        <f t="shared" si="66"/>
        <v>https://www.haxx.se/home/games/othello/index.shtml!Master</v>
      </c>
      <c r="D584" t="s">
        <v>260</v>
      </c>
      <c r="F584" t="str">
        <f t="shared" si="67"/>
        <v>http://www.crestnet.co.uk/javaexample.htm!</v>
      </c>
      <c r="G584">
        <v>58</v>
      </c>
      <c r="H584">
        <v>6</v>
      </c>
      <c r="I584" cm="1">
        <f t="array" aca="1" ref="I584" ca="1">MAX(ROW($C$1:INDIRECT("$C"&amp;(ROW()-1)))*($C584=$C$1:INDIRECT("$C"&amp;(ROW()-1))),ROW($F$1:INDIRECT("$F"&amp;(ROW()-1)))*($C584=$F$1:INDIRECT("$F"&amp;(ROW()-1))))</f>
        <v>550</v>
      </c>
      <c r="J584" cm="1">
        <f t="array" aca="1" ref="J584" ca="1">MAX(ROW($C$1:INDIRECT("$C"&amp;(ROW()-1)))*($F584=$C$1:INDIRECT("$C"&amp;(ROW()-1))),ROW($F$1:INDIRECT("$F"&amp;(ROW()-1)))*($F584=$F$1:INDIRECT("$F"&amp;(ROW()-1))))</f>
        <v>0</v>
      </c>
      <c r="K584" s="2" cm="1">
        <f t="array" aca="1" ref="K584" ca="1">IF($I584&gt;0,IF(INDEX($C:$C,$I584)=$C584,INDEX($S:$S,$I584),INDEX($T:$T,$I584)),1000)</f>
        <v>1130.0312658290306</v>
      </c>
      <c r="L584" s="2" cm="1">
        <f t="array" aca="1" ref="L584" ca="1">IF($J584&gt;0,IF(INDEX($C:$C,$J584)=$F584,INDEX($S:$S,$J584),INDEX($T:$T,$J584)),1000)</f>
        <v>1000</v>
      </c>
      <c r="M584">
        <f t="shared" ca="1" si="56"/>
        <v>668.46421731976591</v>
      </c>
      <c r="N584">
        <f t="shared" ca="1" si="57"/>
        <v>316.22776601683825</v>
      </c>
      <c r="O584">
        <f t="shared" ca="1" si="58"/>
        <v>0.67885615870933735</v>
      </c>
      <c r="P584">
        <f t="shared" ca="1" si="59"/>
        <v>0.32114384129066265</v>
      </c>
      <c r="Q584">
        <f t="shared" si="54"/>
        <v>1</v>
      </c>
      <c r="R584">
        <f t="shared" si="55"/>
        <v>0</v>
      </c>
      <c r="S584" s="2">
        <f t="shared" ca="1" si="60"/>
        <v>1140.3078687503319</v>
      </c>
      <c r="T584" s="2">
        <f t="shared" ca="1" si="61"/>
        <v>989.72339707869878</v>
      </c>
    </row>
    <row r="585" spans="1:20" x14ac:dyDescent="0.25">
      <c r="A585" t="s">
        <v>255</v>
      </c>
      <c r="B585" t="s">
        <v>266</v>
      </c>
      <c r="C585" t="str">
        <f t="shared" si="66"/>
        <v>https://www.gamecraft.de/reversi/index.htm!Testphase 4</v>
      </c>
      <c r="D585" t="s">
        <v>260</v>
      </c>
      <c r="F585" t="str">
        <f t="shared" si="67"/>
        <v>http://www.crestnet.co.uk/javaexample.htm!</v>
      </c>
      <c r="G585">
        <v>22</v>
      </c>
      <c r="H585">
        <v>42</v>
      </c>
      <c r="I585" cm="1">
        <f t="array" aca="1" ref="I585" ca="1">MAX(ROW($C$1:INDIRECT("$C"&amp;(ROW()-1)))*($C585=$C$1:INDIRECT("$C"&amp;(ROW()-1))),ROW($F$1:INDIRECT("$F"&amp;(ROW()-1)))*($C585=$F$1:INDIRECT("$F"&amp;(ROW()-1))))</f>
        <v>561</v>
      </c>
      <c r="J585" cm="1">
        <f t="array" aca="1" ref="J585" ca="1">MAX(ROW($C$1:INDIRECT("$C"&amp;(ROW()-1)))*($F585=$C$1:INDIRECT("$C"&amp;(ROW()-1))),ROW($F$1:INDIRECT("$F"&amp;(ROW()-1)))*($F585=$F$1:INDIRECT("$F"&amp;(ROW()-1))))</f>
        <v>584</v>
      </c>
      <c r="K585" s="2" cm="1">
        <f t="array" aca="1" ref="K585" ca="1">IF($I585&gt;0,IF(INDEX($C:$C,$I585)=$C585,INDEX($S:$S,$I585),INDEX($T:$T,$I585)),1000)</f>
        <v>968.20002399938846</v>
      </c>
      <c r="L585" s="2" cm="1">
        <f t="array" aca="1" ref="L585" ca="1">IF($J585&gt;0,IF(INDEX($C:$C,$J585)=$F585,INDEX($S:$S,$J585),INDEX($T:$T,$J585)),1000)</f>
        <v>989.72339707869878</v>
      </c>
      <c r="M585">
        <f t="shared" ca="1" si="56"/>
        <v>263.32983074698257</v>
      </c>
      <c r="N585">
        <f t="shared" ca="1" si="57"/>
        <v>298.06329126567761</v>
      </c>
      <c r="O585">
        <f t="shared" ca="1" si="58"/>
        <v>0.46906493938314431</v>
      </c>
      <c r="P585">
        <f t="shared" ca="1" si="59"/>
        <v>0.5309350606168558</v>
      </c>
      <c r="Q585">
        <f t="shared" si="54"/>
        <v>0</v>
      </c>
      <c r="R585">
        <f t="shared" si="55"/>
        <v>1</v>
      </c>
      <c r="S585" s="2">
        <f t="shared" ca="1" si="60"/>
        <v>953.18994593912782</v>
      </c>
      <c r="T585" s="2">
        <f t="shared" ca="1" si="61"/>
        <v>1004.7334751389594</v>
      </c>
    </row>
    <row r="586" spans="1:20" x14ac:dyDescent="0.25">
      <c r="A586" t="s">
        <v>257</v>
      </c>
      <c r="C586" t="str">
        <f t="shared" si="66"/>
        <v>https://www.onlinespiele-sammlung.de/othello/othello-reversi-games/higuchi/!</v>
      </c>
      <c r="D586" t="s">
        <v>260</v>
      </c>
      <c r="F586" t="str">
        <f t="shared" si="67"/>
        <v>http://www.crestnet.co.uk/javaexample.htm!</v>
      </c>
      <c r="G586">
        <v>16</v>
      </c>
      <c r="H586">
        <v>48</v>
      </c>
      <c r="I586" cm="1">
        <f t="array" aca="1" ref="I586" ca="1">MAX(ROW($C$1:INDIRECT("$C"&amp;(ROW()-1)))*($C586=$C$1:INDIRECT("$C"&amp;(ROW()-1))),ROW($F$1:INDIRECT("$F"&amp;(ROW()-1)))*($C586=$F$1:INDIRECT("$F"&amp;(ROW()-1))))</f>
        <v>572</v>
      </c>
      <c r="J586" cm="1">
        <f t="array" aca="1" ref="J586" ca="1">MAX(ROW($C$1:INDIRECT("$C"&amp;(ROW()-1)))*($F586=$C$1:INDIRECT("$C"&amp;(ROW()-1))),ROW($F$1:INDIRECT("$F"&amp;(ROW()-1)))*($F586=$F$1:INDIRECT("$F"&amp;(ROW()-1))))</f>
        <v>585</v>
      </c>
      <c r="K586" s="2" cm="1">
        <f t="array" aca="1" ref="K586" ca="1">IF($I586&gt;0,IF(INDEX($C:$C,$I586)=$C586,INDEX($S:$S,$I586),INDEX($T:$T,$I586)),1000)</f>
        <v>896.76409254654061</v>
      </c>
      <c r="L586" s="2" cm="1">
        <f t="array" aca="1" ref="L586" ca="1">IF($J586&gt;0,IF(INDEX($C:$C,$J586)=$F586,INDEX($S:$S,$J586),INDEX($T:$T,$J586)),1000)</f>
        <v>1004.7334751389594</v>
      </c>
      <c r="M586">
        <f t="shared" ca="1" si="56"/>
        <v>174.54613289176834</v>
      </c>
      <c r="N586">
        <f t="shared" ca="1" si="57"/>
        <v>324.96282972682661</v>
      </c>
      <c r="O586">
        <f t="shared" ca="1" si="58"/>
        <v>0.3494354375079447</v>
      </c>
      <c r="P586">
        <f t="shared" ca="1" si="59"/>
        <v>0.65056456249205519</v>
      </c>
      <c r="Q586">
        <f t="shared" si="54"/>
        <v>0</v>
      </c>
      <c r="R586">
        <f t="shared" si="55"/>
        <v>1</v>
      </c>
      <c r="S586" s="2">
        <f t="shared" ca="1" si="60"/>
        <v>885.58215854628634</v>
      </c>
      <c r="T586" s="2">
        <f t="shared" ca="1" si="61"/>
        <v>1015.9154091392137</v>
      </c>
    </row>
    <row r="587" spans="1:20" x14ac:dyDescent="0.25">
      <c r="A587" t="s">
        <v>258</v>
      </c>
      <c r="C587" t="str">
        <f t="shared" si="66"/>
        <v>https://www.cs.kent.edu/~jbirk/Web/JavaScript/othello/othello.html!</v>
      </c>
      <c r="D587" t="s">
        <v>260</v>
      </c>
      <c r="F587" t="str">
        <f t="shared" si="67"/>
        <v>http://www.crestnet.co.uk/javaexample.htm!</v>
      </c>
      <c r="G587">
        <v>15</v>
      </c>
      <c r="H587">
        <v>49</v>
      </c>
      <c r="I587" cm="1">
        <f t="array" aca="1" ref="I587" ca="1">MAX(ROW($C$1:INDIRECT("$C"&amp;(ROW()-1)))*($C587=$C$1:INDIRECT("$C"&amp;(ROW()-1))),ROW($F$1:INDIRECT("$F"&amp;(ROW()-1)))*($C587=$F$1:INDIRECT("$F"&amp;(ROW()-1))))</f>
        <v>583</v>
      </c>
      <c r="J587" cm="1">
        <f t="array" aca="1" ref="J587" ca="1">MAX(ROW($C$1:INDIRECT("$C"&amp;(ROW()-1)))*($F587=$C$1:INDIRECT("$C"&amp;(ROW()-1))),ROW($F$1:INDIRECT("$F"&amp;(ROW()-1)))*($F587=$F$1:INDIRECT("$F"&amp;(ROW()-1))))</f>
        <v>586</v>
      </c>
      <c r="K587" s="2" cm="1">
        <f t="array" aca="1" ref="K587" ca="1">IF($I587&gt;0,IF(INDEX($C:$C,$I587)=$C587,INDEX($S:$S,$I587),INDEX($T:$T,$I587)),1000)</f>
        <v>869.56251611331686</v>
      </c>
      <c r="L587" s="2" cm="1">
        <f t="array" aca="1" ref="L587" ca="1">IF($J587&gt;0,IF(INDEX($C:$C,$J587)=$F587,INDEX($S:$S,$J587),INDEX($T:$T,$J587)),1000)</f>
        <v>1015.9154091392137</v>
      </c>
      <c r="M587">
        <f t="shared" ca="1" si="56"/>
        <v>149.24723372159917</v>
      </c>
      <c r="N587">
        <f t="shared" ca="1" si="57"/>
        <v>346.56805007741724</v>
      </c>
      <c r="O587">
        <f t="shared" ca="1" si="58"/>
        <v>0.30101378194323269</v>
      </c>
      <c r="P587">
        <f t="shared" ca="1" si="59"/>
        <v>0.69898621805676731</v>
      </c>
      <c r="Q587">
        <f t="shared" si="54"/>
        <v>0</v>
      </c>
      <c r="R587">
        <f t="shared" si="55"/>
        <v>1</v>
      </c>
      <c r="S587" s="2">
        <f t="shared" ca="1" si="60"/>
        <v>859.9300750911334</v>
      </c>
      <c r="T587" s="2">
        <f t="shared" ca="1" si="61"/>
        <v>1025.547850161397</v>
      </c>
    </row>
    <row r="588" spans="1:20" x14ac:dyDescent="0.25">
      <c r="A588" t="s">
        <v>246</v>
      </c>
      <c r="C588" t="str">
        <f t="shared" si="66"/>
        <v>https://www.vint.ee/en-gb/games/#othello!</v>
      </c>
      <c r="D588" t="s">
        <v>260</v>
      </c>
      <c r="F588" t="str">
        <f t="shared" si="67"/>
        <v>http://www.crestnet.co.uk/javaexample.htm!</v>
      </c>
      <c r="G588">
        <v>35</v>
      </c>
      <c r="H588">
        <v>29</v>
      </c>
      <c r="I588" cm="1">
        <f t="array" aca="1" ref="I588" ca="1">MAX(ROW($C$1:INDIRECT("$C"&amp;(ROW()-1)))*($C588=$C$1:INDIRECT("$C"&amp;(ROW()-1))),ROW($F$1:INDIRECT("$F"&amp;(ROW()-1)))*($C588=$F$1:INDIRECT("$F"&amp;(ROW()-1))))</f>
        <v>573</v>
      </c>
      <c r="J588" cm="1">
        <f t="array" aca="1" ref="J588" ca="1">MAX(ROW($C$1:INDIRECT("$C"&amp;(ROW()-1)))*($F588=$C$1:INDIRECT("$C"&amp;(ROW()-1))),ROW($F$1:INDIRECT("$F"&amp;(ROW()-1)))*($F588=$F$1:INDIRECT("$F"&amp;(ROW()-1))))</f>
        <v>587</v>
      </c>
      <c r="K588" s="2" cm="1">
        <f t="array" aca="1" ref="K588" ca="1">IF($I588&gt;0,IF(INDEX($C:$C,$I588)=$C588,INDEX($S:$S,$I588),INDEX($T:$T,$I588)),1000)</f>
        <v>956.79311712335527</v>
      </c>
      <c r="L588" s="2" cm="1">
        <f t="array" aca="1" ref="L588" ca="1">IF($J588&gt;0,IF(INDEX($C:$C,$J588)=$F588,INDEX($S:$S,$J588),INDEX($T:$T,$J588)),1000)</f>
        <v>1025.547850161397</v>
      </c>
      <c r="M588">
        <f t="shared" ca="1" si="56"/>
        <v>246.59416321688951</v>
      </c>
      <c r="N588">
        <f t="shared" ca="1" si="57"/>
        <v>366.32758710992726</v>
      </c>
      <c r="O588">
        <f t="shared" ca="1" si="58"/>
        <v>0.40232568526961676</v>
      </c>
      <c r="P588">
        <f t="shared" ca="1" si="59"/>
        <v>0.59767431473038324</v>
      </c>
      <c r="Q588">
        <f t="shared" si="54"/>
        <v>1</v>
      </c>
      <c r="R588">
        <f t="shared" si="55"/>
        <v>0</v>
      </c>
      <c r="S588" s="2">
        <f t="shared" ca="1" si="60"/>
        <v>975.91869519472755</v>
      </c>
      <c r="T588" s="2">
        <f t="shared" ca="1" si="61"/>
        <v>1006.4222720900248</v>
      </c>
    </row>
    <row r="589" spans="1:20" x14ac:dyDescent="0.25">
      <c r="A589" t="s">
        <v>112</v>
      </c>
      <c r="B589">
        <v>3</v>
      </c>
      <c r="C589" t="str">
        <f t="shared" si="66"/>
        <v>https://lazymuttgames.com/games/Othello/!3</v>
      </c>
      <c r="D589" t="s">
        <v>260</v>
      </c>
      <c r="F589" t="str">
        <f t="shared" si="67"/>
        <v>http://www.crestnet.co.uk/javaexample.htm!</v>
      </c>
      <c r="G589">
        <v>51</v>
      </c>
      <c r="H589">
        <v>13</v>
      </c>
      <c r="I589" cm="1">
        <f t="array" aca="1" ref="I589" ca="1">MAX(ROW($C$1:INDIRECT("$C"&amp;(ROW()-1)))*($C589=$C$1:INDIRECT("$C"&amp;(ROW()-1))),ROW($F$1:INDIRECT("$F"&amp;(ROW()-1)))*($C589=$F$1:INDIRECT("$F"&amp;(ROW()-1))))</f>
        <v>576</v>
      </c>
      <c r="J589" cm="1">
        <f t="array" aca="1" ref="J589" ca="1">MAX(ROW($C$1:INDIRECT("$C"&amp;(ROW()-1)))*($F589=$C$1:INDIRECT("$C"&amp;(ROW()-1))),ROW($F$1:INDIRECT("$F"&amp;(ROW()-1)))*($F589=$F$1:INDIRECT("$F"&amp;(ROW()-1))))</f>
        <v>588</v>
      </c>
      <c r="K589" s="2" cm="1">
        <f t="array" aca="1" ref="K589" ca="1">IF($I589&gt;0,IF(INDEX($C:$C,$I589)=$C589,INDEX($S:$S,$I589),INDEX($T:$T,$I589)),1000)</f>
        <v>1000.1547842866314</v>
      </c>
      <c r="L589" s="2" cm="1">
        <f t="array" aca="1" ref="L589" ca="1">IF($J589&gt;0,IF(INDEX($C:$C,$J589)=$F589,INDEX($S:$S,$J589),INDEX($T:$T,$J589)),1000)</f>
        <v>1006.4222720900248</v>
      </c>
      <c r="M589">
        <f t="shared" ca="1" si="56"/>
        <v>316.50965367525203</v>
      </c>
      <c r="N589">
        <f t="shared" ca="1" si="57"/>
        <v>328.13736040076969</v>
      </c>
      <c r="O589">
        <f t="shared" ca="1" si="58"/>
        <v>0.49098133825828405</v>
      </c>
      <c r="P589">
        <f t="shared" ca="1" si="59"/>
        <v>0.50901866174171595</v>
      </c>
      <c r="Q589">
        <f t="shared" si="54"/>
        <v>1</v>
      </c>
      <c r="R589">
        <f t="shared" si="55"/>
        <v>0</v>
      </c>
      <c r="S589" s="2">
        <f t="shared" ca="1" si="60"/>
        <v>1016.4433814623663</v>
      </c>
      <c r="T589" s="2">
        <f t="shared" ca="1" si="61"/>
        <v>990.13367491428983</v>
      </c>
    </row>
    <row r="590" spans="1:20" x14ac:dyDescent="0.25">
      <c r="A590" t="s">
        <v>103</v>
      </c>
      <c r="B590" t="s">
        <v>95</v>
      </c>
      <c r="C590" t="str">
        <f t="shared" si="66"/>
        <v>https://reversi.zone/!Hard</v>
      </c>
      <c r="D590" t="s">
        <v>260</v>
      </c>
      <c r="F590" t="str">
        <f t="shared" si="67"/>
        <v>http://www.crestnet.co.uk/javaexample.htm!</v>
      </c>
      <c r="G590">
        <v>49</v>
      </c>
      <c r="H590">
        <v>14</v>
      </c>
      <c r="I590" cm="1">
        <f t="array" aca="1" ref="I590" ca="1">MAX(ROW($C$1:INDIRECT("$C"&amp;(ROW()-1)))*($C590=$C$1:INDIRECT("$C"&amp;(ROW()-1))),ROW($F$1:INDIRECT("$F"&amp;(ROW()-1)))*($C590=$F$1:INDIRECT("$F"&amp;(ROW()-1))))</f>
        <v>577</v>
      </c>
      <c r="J590" cm="1">
        <f t="array" aca="1" ref="J590" ca="1">MAX(ROW($C$1:INDIRECT("$C"&amp;(ROW()-1)))*($F590=$C$1:INDIRECT("$C"&amp;(ROW()-1))),ROW($F$1:INDIRECT("$F"&amp;(ROW()-1)))*($F590=$F$1:INDIRECT("$F"&amp;(ROW()-1))))</f>
        <v>589</v>
      </c>
      <c r="K590" s="2" cm="1">
        <f t="array" aca="1" ref="K590" ca="1">IF($I590&gt;0,IF(INDEX($C:$C,$I590)=$C590,INDEX($S:$S,$I590),INDEX($T:$T,$I590)),1000)</f>
        <v>992.8226805615401</v>
      </c>
      <c r="L590" s="2" cm="1">
        <f t="array" aca="1" ref="L590" ca="1">IF($J590&gt;0,IF(INDEX($C:$C,$J590)=$F590,INDEX($S:$S,$J590),INDEX($T:$T,$J590)),1000)</f>
        <v>990.13367491428983</v>
      </c>
      <c r="M590">
        <f t="shared" ca="1" si="56"/>
        <v>303.42873143012923</v>
      </c>
      <c r="N590">
        <f t="shared" ca="1" si="57"/>
        <v>298.76807389905406</v>
      </c>
      <c r="O590">
        <f t="shared" ca="1" si="58"/>
        <v>0.50386971293257488</v>
      </c>
      <c r="P590">
        <f t="shared" ca="1" si="59"/>
        <v>0.49613028706742524</v>
      </c>
      <c r="Q590">
        <f t="shared" si="54"/>
        <v>1</v>
      </c>
      <c r="R590">
        <f t="shared" si="55"/>
        <v>0</v>
      </c>
      <c r="S590" s="2">
        <f t="shared" ca="1" si="60"/>
        <v>1008.6988497476977</v>
      </c>
      <c r="T590" s="2">
        <f t="shared" ca="1" si="61"/>
        <v>974.25750572813217</v>
      </c>
    </row>
    <row r="591" spans="1:20" x14ac:dyDescent="0.25">
      <c r="A591" t="s">
        <v>126</v>
      </c>
      <c r="C591" t="str">
        <f t="shared" si="66"/>
        <v>http://www.js-games.de/ger/games/othello/lx/play!</v>
      </c>
      <c r="D591" t="s">
        <v>260</v>
      </c>
      <c r="F591" t="str">
        <f t="shared" si="67"/>
        <v>http://www.crestnet.co.uk/javaexample.htm!</v>
      </c>
      <c r="G591">
        <v>16</v>
      </c>
      <c r="H591">
        <v>48</v>
      </c>
      <c r="I591" cm="1">
        <f t="array" aca="1" ref="I591" ca="1">MAX(ROW($C$1:INDIRECT("$C"&amp;(ROW()-1)))*($C591=$C$1:INDIRECT("$C"&amp;(ROW()-1))),ROW($F$1:INDIRECT("$F"&amp;(ROW()-1)))*($C591=$F$1:INDIRECT("$F"&amp;(ROW()-1))))</f>
        <v>578</v>
      </c>
      <c r="J591" cm="1">
        <f t="array" aca="1" ref="J591" ca="1">MAX(ROW($C$1:INDIRECT("$C"&amp;(ROW()-1)))*($F591=$C$1:INDIRECT("$C"&amp;(ROW()-1))),ROW($F$1:INDIRECT("$F"&amp;(ROW()-1)))*($F591=$F$1:INDIRECT("$F"&amp;(ROW()-1))))</f>
        <v>590</v>
      </c>
      <c r="K591" s="2" cm="1">
        <f t="array" aca="1" ref="K591" ca="1">IF($I591&gt;0,IF(INDEX($C:$C,$I591)=$C591,INDEX($S:$S,$I591),INDEX($T:$T,$I591)),1000)</f>
        <v>961.5249475786627</v>
      </c>
      <c r="L591" s="2" cm="1">
        <f t="array" aca="1" ref="L591" ca="1">IF($J591&gt;0,IF(INDEX($C:$C,$J591)=$F591,INDEX($S:$S,$J591),INDEX($T:$T,$J591)),1000)</f>
        <v>974.25750572813217</v>
      </c>
      <c r="M591">
        <f t="shared" ca="1" si="56"/>
        <v>253.40335990462825</v>
      </c>
      <c r="N591">
        <f t="shared" ca="1" si="57"/>
        <v>272.67402212187716</v>
      </c>
      <c r="O591">
        <f t="shared" ca="1" si="58"/>
        <v>0.48168457447931307</v>
      </c>
      <c r="P591">
        <f t="shared" ca="1" si="59"/>
        <v>0.5183154255206871</v>
      </c>
      <c r="Q591">
        <f t="shared" si="54"/>
        <v>0</v>
      </c>
      <c r="R591">
        <f t="shared" si="55"/>
        <v>1</v>
      </c>
      <c r="S591" s="2">
        <f t="shared" ca="1" si="60"/>
        <v>946.11104119532467</v>
      </c>
      <c r="T591" s="2">
        <f t="shared" ca="1" si="61"/>
        <v>989.6714121114702</v>
      </c>
    </row>
    <row r="592" spans="1:20" x14ac:dyDescent="0.25">
      <c r="A592" t="s">
        <v>94</v>
      </c>
      <c r="B592" t="s">
        <v>95</v>
      </c>
      <c r="C592" t="str">
        <f t="shared" si="66"/>
        <v>https://www.mathsisfun.com/games/reversi.html!Hard</v>
      </c>
      <c r="D592" t="s">
        <v>260</v>
      </c>
      <c r="F592" t="str">
        <f t="shared" si="67"/>
        <v>http://www.crestnet.co.uk/javaexample.htm!</v>
      </c>
      <c r="G592">
        <v>49</v>
      </c>
      <c r="H592">
        <v>15</v>
      </c>
      <c r="I592" cm="1">
        <f t="array" aca="1" ref="I592" ca="1">MAX(ROW($C$1:INDIRECT("$C"&amp;(ROW()-1)))*($C592=$C$1:INDIRECT("$C"&amp;(ROW()-1))),ROW($F$1:INDIRECT("$F"&amp;(ROW()-1)))*($C592=$F$1:INDIRECT("$F"&amp;(ROW()-1))))</f>
        <v>579</v>
      </c>
      <c r="J592" cm="1">
        <f t="array" aca="1" ref="J592" ca="1">MAX(ROW($C$1:INDIRECT("$C"&amp;(ROW()-1)))*($F592=$C$1:INDIRECT("$C"&amp;(ROW()-1))),ROW($F$1:INDIRECT("$F"&amp;(ROW()-1)))*($F592=$F$1:INDIRECT("$F"&amp;(ROW()-1))))</f>
        <v>591</v>
      </c>
      <c r="K592" s="2" cm="1">
        <f t="array" aca="1" ref="K592" ca="1">IF($I592&gt;0,IF(INDEX($C:$C,$I592)=$C592,INDEX($S:$S,$I592),INDEX($T:$T,$I592)),1000)</f>
        <v>1020.7819949301618</v>
      </c>
      <c r="L592" s="2" cm="1">
        <f t="array" aca="1" ref="L592" ca="1">IF($J592&gt;0,IF(INDEX($C:$C,$J592)=$F592,INDEX($S:$S,$J592),INDEX($T:$T,$J592)),1000)</f>
        <v>989.6714121114702</v>
      </c>
      <c r="M592">
        <f t="shared" ca="1" si="56"/>
        <v>356.41419077997864</v>
      </c>
      <c r="N592">
        <f t="shared" ca="1" si="57"/>
        <v>297.97410931139308</v>
      </c>
      <c r="O592">
        <f t="shared" ca="1" si="58"/>
        <v>0.54465244982254846</v>
      </c>
      <c r="P592">
        <f t="shared" ca="1" si="59"/>
        <v>0.45534755017745149</v>
      </c>
      <c r="Q592">
        <f t="shared" si="54"/>
        <v>1</v>
      </c>
      <c r="R592">
        <f t="shared" si="55"/>
        <v>0</v>
      </c>
      <c r="S592" s="2">
        <f t="shared" ca="1" si="60"/>
        <v>1035.3531165358402</v>
      </c>
      <c r="T592" s="2">
        <f t="shared" ca="1" si="61"/>
        <v>975.1002905057918</v>
      </c>
    </row>
    <row r="593" spans="1:20" x14ac:dyDescent="0.25">
      <c r="A593" t="s">
        <v>125</v>
      </c>
      <c r="C593" t="str">
        <f t="shared" si="66"/>
        <v>http://www.aurochs.org/games/cowthello/!</v>
      </c>
      <c r="D593" t="s">
        <v>260</v>
      </c>
      <c r="F593" t="str">
        <f t="shared" si="67"/>
        <v>http://www.crestnet.co.uk/javaexample.htm!</v>
      </c>
      <c r="G593">
        <v>34</v>
      </c>
      <c r="H593">
        <v>30</v>
      </c>
      <c r="I593" cm="1">
        <f t="array" aca="1" ref="I593" ca="1">MAX(ROW($C$1:INDIRECT("$C"&amp;(ROW()-1)))*($C593=$C$1:INDIRECT("$C"&amp;(ROW()-1))),ROW($F$1:INDIRECT("$F"&amp;(ROW()-1)))*($C593=$F$1:INDIRECT("$F"&amp;(ROW()-1))))</f>
        <v>580</v>
      </c>
      <c r="J593" cm="1">
        <f t="array" aca="1" ref="J593" ca="1">MAX(ROW($C$1:INDIRECT("$C"&amp;(ROW()-1)))*($F593=$C$1:INDIRECT("$C"&amp;(ROW()-1))),ROW($F$1:INDIRECT("$F"&amp;(ROW()-1)))*($F593=$F$1:INDIRECT("$F"&amp;(ROW()-1))))</f>
        <v>592</v>
      </c>
      <c r="K593" s="2" cm="1">
        <f t="array" aca="1" ref="K593" ca="1">IF($I593&gt;0,IF(INDEX($C:$C,$I593)=$C593,INDEX($S:$S,$I593),INDEX($T:$T,$I593)),1000)</f>
        <v>962.26612506514846</v>
      </c>
      <c r="L593" s="2" cm="1">
        <f t="array" aca="1" ref="L593" ca="1">IF($J593&gt;0,IF(INDEX($C:$C,$J593)=$F593,INDEX($S:$S,$J593),INDEX($T:$T,$J593)),1000)</f>
        <v>975.1002905057918</v>
      </c>
      <c r="M593">
        <f t="shared" ca="1" si="56"/>
        <v>254.48683039326704</v>
      </c>
      <c r="N593">
        <f t="shared" ca="1" si="57"/>
        <v>274.00010311825611</v>
      </c>
      <c r="O593">
        <f t="shared" ca="1" si="58"/>
        <v>0.48153854760861026</v>
      </c>
      <c r="P593">
        <f t="shared" ca="1" si="59"/>
        <v>0.51846145239138974</v>
      </c>
      <c r="Q593">
        <f t="shared" si="54"/>
        <v>1</v>
      </c>
      <c r="R593">
        <f t="shared" si="55"/>
        <v>0</v>
      </c>
      <c r="S593" s="2">
        <f t="shared" ca="1" si="60"/>
        <v>978.85689154167289</v>
      </c>
      <c r="T593" s="2">
        <f t="shared" ca="1" si="61"/>
        <v>958.50952402926737</v>
      </c>
    </row>
    <row r="594" spans="1:20" x14ac:dyDescent="0.25">
      <c r="A594" t="s">
        <v>198</v>
      </c>
      <c r="C594" t="str">
        <f t="shared" si="66"/>
        <v>https://lazy-guy.github.io/reversi/index.html!</v>
      </c>
      <c r="D594" t="s">
        <v>260</v>
      </c>
      <c r="F594" t="str">
        <f t="shared" si="67"/>
        <v>http://www.crestnet.co.uk/javaexample.htm!</v>
      </c>
      <c r="G594">
        <v>0</v>
      </c>
      <c r="H594">
        <v>64</v>
      </c>
      <c r="I594" cm="1">
        <f t="array" aca="1" ref="I594" ca="1">MAX(ROW($C$1:INDIRECT("$C"&amp;(ROW()-1)))*($C594=$C$1:INDIRECT("$C"&amp;(ROW()-1))),ROW($F$1:INDIRECT("$F"&amp;(ROW()-1)))*($C594=$F$1:INDIRECT("$F"&amp;(ROW()-1))))</f>
        <v>581</v>
      </c>
      <c r="J594" cm="1">
        <f t="array" aca="1" ref="J594" ca="1">MAX(ROW($C$1:INDIRECT("$C"&amp;(ROW()-1)))*($F594=$C$1:INDIRECT("$C"&amp;(ROW()-1))),ROW($F$1:INDIRECT("$F"&amp;(ROW()-1)))*($F594=$F$1:INDIRECT("$F"&amp;(ROW()-1))))</f>
        <v>593</v>
      </c>
      <c r="K594" s="2" cm="1">
        <f t="array" aca="1" ref="K594" ca="1">IF($I594&gt;0,IF(INDEX($C:$C,$I594)=$C594,INDEX($S:$S,$I594),INDEX($T:$T,$I594)),1000)</f>
        <v>887.28280414198457</v>
      </c>
      <c r="L594" s="2" cm="1">
        <f t="array" aca="1" ref="L594" ca="1">IF($J594&gt;0,IF(INDEX($C:$C,$J594)=$F594,INDEX($S:$S,$J594),INDEX($T:$T,$J594)),1000)</f>
        <v>958.50952402926737</v>
      </c>
      <c r="M594">
        <f t="shared" ca="1" si="56"/>
        <v>165.27494083132621</v>
      </c>
      <c r="N594">
        <f t="shared" ca="1" si="57"/>
        <v>249.04269653832498</v>
      </c>
      <c r="O594">
        <f t="shared" ca="1" si="58"/>
        <v>0.39890877414873149</v>
      </c>
      <c r="P594">
        <f t="shared" ca="1" si="59"/>
        <v>0.60109122585126862</v>
      </c>
      <c r="Q594">
        <f t="shared" si="54"/>
        <v>0</v>
      </c>
      <c r="R594">
        <f t="shared" si="55"/>
        <v>1</v>
      </c>
      <c r="S594" s="2">
        <f t="shared" ca="1" si="60"/>
        <v>874.51772336922511</v>
      </c>
      <c r="T594" s="2">
        <f t="shared" ca="1" si="61"/>
        <v>971.27460480202672</v>
      </c>
    </row>
    <row r="595" spans="1:20" x14ac:dyDescent="0.25">
      <c r="A595" t="s">
        <v>104</v>
      </c>
      <c r="B595" s="1" t="s">
        <v>88</v>
      </c>
      <c r="C595" t="str">
        <f t="shared" si="66"/>
        <v>https://codepen.io/coder728391/pen/mMZOxB!</v>
      </c>
      <c r="D595" t="s">
        <v>260</v>
      </c>
      <c r="F595" t="str">
        <f t="shared" si="67"/>
        <v>http://www.crestnet.co.uk/javaexample.htm!</v>
      </c>
      <c r="G595">
        <v>19</v>
      </c>
      <c r="H595">
        <v>45</v>
      </c>
      <c r="I595" cm="1">
        <f t="array" aca="1" ref="I595" ca="1">MAX(ROW($C$1:INDIRECT("$C"&amp;(ROW()-1)))*($C595=$C$1:INDIRECT("$C"&amp;(ROW()-1))),ROW($F$1:INDIRECT("$F"&amp;(ROW()-1)))*($C595=$F$1:INDIRECT("$F"&amp;(ROW()-1))))</f>
        <v>582</v>
      </c>
      <c r="J595" cm="1">
        <f t="array" aca="1" ref="J595" ca="1">MAX(ROW($C$1:INDIRECT("$C"&amp;(ROW()-1)))*($F595=$C$1:INDIRECT("$C"&amp;(ROW()-1))),ROW($F$1:INDIRECT("$F"&amp;(ROW()-1)))*($F595=$F$1:INDIRECT("$F"&amp;(ROW()-1))))</f>
        <v>594</v>
      </c>
      <c r="K595" s="2" cm="1">
        <f t="array" aca="1" ref="K595" ca="1">IF($I595&gt;0,IF(INDEX($C:$C,$I595)=$C595,INDEX($S:$S,$I595),INDEX($T:$T,$I595)),1000)</f>
        <v>938.07190002993934</v>
      </c>
      <c r="L595" s="2" cm="1">
        <f t="array" aca="1" ref="L595" ca="1">IF($J595&gt;0,IF(INDEX($C:$C,$J595)=$F595,INDEX($S:$S,$J595),INDEX($T:$T,$J595)),1000)</f>
        <v>971.27460480202672</v>
      </c>
      <c r="M595">
        <f t="shared" ca="1" si="56"/>
        <v>221.4010876610152</v>
      </c>
      <c r="N595">
        <f t="shared" ca="1" si="57"/>
        <v>268.03191669140898</v>
      </c>
      <c r="O595">
        <f t="shared" ca="1" si="58"/>
        <v>0.4523623983101715</v>
      </c>
      <c r="P595">
        <f t="shared" ca="1" si="59"/>
        <v>0.54763760168982856</v>
      </c>
      <c r="Q595">
        <f t="shared" si="54"/>
        <v>0</v>
      </c>
      <c r="R595">
        <f t="shared" si="55"/>
        <v>1</v>
      </c>
      <c r="S595" s="2">
        <f t="shared" ca="1" si="60"/>
        <v>923.59630328401386</v>
      </c>
      <c r="T595" s="2">
        <f t="shared" ca="1" si="61"/>
        <v>985.7502015479522</v>
      </c>
    </row>
    <row r="596" spans="1:20" x14ac:dyDescent="0.25">
      <c r="A596" t="s">
        <v>253</v>
      </c>
      <c r="B596" t="s">
        <v>267</v>
      </c>
      <c r="C596" t="str">
        <f t="shared" si="66"/>
        <v>https://www.haxx.se/home/games/othello/index.shtml!Master</v>
      </c>
      <c r="D596" t="s">
        <v>262</v>
      </c>
      <c r="F596" t="str">
        <f t="shared" si="67"/>
        <v>http://www.eder.us/projects/othello/!</v>
      </c>
      <c r="G596">
        <v>57</v>
      </c>
      <c r="H596">
        <v>7</v>
      </c>
      <c r="I596" cm="1">
        <f t="array" aca="1" ref="I596" ca="1">MAX(ROW($C$1:INDIRECT("$C"&amp;(ROW()-1)))*($C596=$C$1:INDIRECT("$C"&amp;(ROW()-1))),ROW($F$1:INDIRECT("$F"&amp;(ROW()-1)))*($C596=$F$1:INDIRECT("$F"&amp;(ROW()-1))))</f>
        <v>584</v>
      </c>
      <c r="J596" cm="1">
        <f t="array" aca="1" ref="J596" ca="1">MAX(ROW($C$1:INDIRECT("$C"&amp;(ROW()-1)))*($F596=$C$1:INDIRECT("$C"&amp;(ROW()-1))),ROW($F$1:INDIRECT("$F"&amp;(ROW()-1)))*($F596=$F$1:INDIRECT("$F"&amp;(ROW()-1))))</f>
        <v>0</v>
      </c>
      <c r="K596" s="2" cm="1">
        <f t="array" aca="1" ref="K596" ca="1">IF($I596&gt;0,IF(INDEX($C:$C,$I596)=$C596,INDEX($S:$S,$I596),INDEX($T:$T,$I596)),1000)</f>
        <v>1140.3078687503319</v>
      </c>
      <c r="L596" s="2" cm="1">
        <f t="array" aca="1" ref="L596" ca="1">IF($J596&gt;0,IF(INDEX($C:$C,$J596)=$F596,INDEX($S:$S,$J596),INDEX($T:$T,$J596)),1000)</f>
        <v>1000</v>
      </c>
      <c r="M596">
        <f t="shared" ca="1" si="56"/>
        <v>709.2015430937621</v>
      </c>
      <c r="N596">
        <f t="shared" ca="1" si="57"/>
        <v>316.22776601683825</v>
      </c>
      <c r="O596">
        <f t="shared" ca="1" si="58"/>
        <v>0.69161427003572151</v>
      </c>
      <c r="P596">
        <f t="shared" ca="1" si="59"/>
        <v>0.30838572996427849</v>
      </c>
      <c r="Q596">
        <f t="shared" si="54"/>
        <v>1</v>
      </c>
      <c r="R596">
        <f t="shared" si="55"/>
        <v>0</v>
      </c>
      <c r="S596" s="2">
        <f t="shared" ca="1" si="60"/>
        <v>1150.1762121091888</v>
      </c>
      <c r="T596" s="2">
        <f t="shared" ca="1" si="61"/>
        <v>990.13165664114308</v>
      </c>
    </row>
    <row r="597" spans="1:20" x14ac:dyDescent="0.25">
      <c r="A597" t="s">
        <v>255</v>
      </c>
      <c r="B597" t="s">
        <v>266</v>
      </c>
      <c r="C597" t="str">
        <f t="shared" si="66"/>
        <v>https://www.gamecraft.de/reversi/index.htm!Testphase 4</v>
      </c>
      <c r="D597" t="s">
        <v>262</v>
      </c>
      <c r="F597" t="str">
        <f t="shared" si="67"/>
        <v>http://www.eder.us/projects/othello/!</v>
      </c>
      <c r="G597">
        <v>50</v>
      </c>
      <c r="H597">
        <v>14</v>
      </c>
      <c r="I597" cm="1">
        <f t="array" aca="1" ref="I597" ca="1">MAX(ROW($C$1:INDIRECT("$C"&amp;(ROW()-1)))*($C597=$C$1:INDIRECT("$C"&amp;(ROW()-1))),ROW($F$1:INDIRECT("$F"&amp;(ROW()-1)))*($C597=$F$1:INDIRECT("$F"&amp;(ROW()-1))))</f>
        <v>585</v>
      </c>
      <c r="J597" cm="1">
        <f t="array" aca="1" ref="J597" ca="1">MAX(ROW($C$1:INDIRECT("$C"&amp;(ROW()-1)))*($F597=$C$1:INDIRECT("$C"&amp;(ROW()-1))),ROW($F$1:INDIRECT("$F"&amp;(ROW()-1)))*($F597=$F$1:INDIRECT("$F"&amp;(ROW()-1))))</f>
        <v>596</v>
      </c>
      <c r="K597" s="2" cm="1">
        <f t="array" aca="1" ref="K597" ca="1">IF($I597&gt;0,IF(INDEX($C:$C,$I597)=$C597,INDEX($S:$S,$I597),INDEX($T:$T,$I597)),1000)</f>
        <v>953.18994593912782</v>
      </c>
      <c r="L597" s="2" cm="1">
        <f t="array" aca="1" ref="L597" ca="1">IF($J597&gt;0,IF(INDEX($C:$C,$J597)=$F597,INDEX($S:$S,$J597),INDEX($T:$T,$J597)),1000)</f>
        <v>990.13165664114308</v>
      </c>
      <c r="M597">
        <f t="shared" ca="1" si="56"/>
        <v>241.5321041697585</v>
      </c>
      <c r="N597">
        <f t="shared" ca="1" si="57"/>
        <v>298.76460279763</v>
      </c>
      <c r="O597">
        <f t="shared" ca="1" si="58"/>
        <v>0.44703604714795536</v>
      </c>
      <c r="P597">
        <f t="shared" ca="1" si="59"/>
        <v>0.55296395285204469</v>
      </c>
      <c r="Q597">
        <f t="shared" si="54"/>
        <v>1</v>
      </c>
      <c r="R597">
        <f t="shared" si="55"/>
        <v>0</v>
      </c>
      <c r="S597" s="2">
        <f t="shared" ca="1" si="60"/>
        <v>970.8847924303933</v>
      </c>
      <c r="T597" s="2">
        <f t="shared" ca="1" si="61"/>
        <v>972.4368101498776</v>
      </c>
    </row>
    <row r="598" spans="1:20" x14ac:dyDescent="0.25">
      <c r="A598" t="s">
        <v>257</v>
      </c>
      <c r="C598" t="str">
        <f t="shared" si="66"/>
        <v>https://www.onlinespiele-sammlung.de/othello/othello-reversi-games/higuchi/!</v>
      </c>
      <c r="D598" t="s">
        <v>262</v>
      </c>
      <c r="F598" t="str">
        <f t="shared" si="67"/>
        <v>http://www.eder.us/projects/othello/!</v>
      </c>
      <c r="G598">
        <v>52</v>
      </c>
      <c r="H598">
        <v>12</v>
      </c>
      <c r="I598" cm="1">
        <f t="array" aca="1" ref="I598" ca="1">MAX(ROW($C$1:INDIRECT("$C"&amp;(ROW()-1)))*($C598=$C$1:INDIRECT("$C"&amp;(ROW()-1))),ROW($F$1:INDIRECT("$F"&amp;(ROW()-1)))*($C598=$F$1:INDIRECT("$F"&amp;(ROW()-1))))</f>
        <v>586</v>
      </c>
      <c r="J598" cm="1">
        <f t="array" aca="1" ref="J598" ca="1">MAX(ROW($C$1:INDIRECT("$C"&amp;(ROW()-1)))*($F598=$C$1:INDIRECT("$C"&amp;(ROW()-1))),ROW($F$1:INDIRECT("$F"&amp;(ROW()-1)))*($F598=$F$1:INDIRECT("$F"&amp;(ROW()-1))))</f>
        <v>597</v>
      </c>
      <c r="K598" s="2" cm="1">
        <f t="array" aca="1" ref="K598" ca="1">IF($I598&gt;0,IF(INDEX($C:$C,$I598)=$C598,INDEX($S:$S,$I598),INDEX($T:$T,$I598)),1000)</f>
        <v>885.58215854628634</v>
      </c>
      <c r="L598" s="2" cm="1">
        <f t="array" aca="1" ref="L598" ca="1">IF($J598&gt;0,IF(INDEX($C:$C,$J598)=$F598,INDEX($S:$S,$J598),INDEX($T:$T,$J598)),1000)</f>
        <v>972.4368101498776</v>
      </c>
      <c r="M598">
        <f t="shared" ca="1" si="56"/>
        <v>163.66484230070608</v>
      </c>
      <c r="N598">
        <f t="shared" ca="1" si="57"/>
        <v>269.83111338987374</v>
      </c>
      <c r="O598">
        <f t="shared" ca="1" si="58"/>
        <v>0.377546411107758</v>
      </c>
      <c r="P598">
        <f t="shared" ca="1" si="59"/>
        <v>0.622453588892242</v>
      </c>
      <c r="Q598">
        <f t="shared" si="54"/>
        <v>1</v>
      </c>
      <c r="R598">
        <f t="shared" si="55"/>
        <v>0</v>
      </c>
      <c r="S598" s="2">
        <f t="shared" ca="1" si="60"/>
        <v>905.50067339083807</v>
      </c>
      <c r="T598" s="2">
        <f t="shared" ca="1" si="61"/>
        <v>952.51829530532586</v>
      </c>
    </row>
    <row r="599" spans="1:20" x14ac:dyDescent="0.25">
      <c r="A599" t="s">
        <v>258</v>
      </c>
      <c r="C599" t="str">
        <f t="shared" si="66"/>
        <v>https://www.cs.kent.edu/~jbirk/Web/JavaScript/othello/othello.html!</v>
      </c>
      <c r="D599" t="s">
        <v>262</v>
      </c>
      <c r="F599" t="str">
        <f t="shared" si="67"/>
        <v>http://www.eder.us/projects/othello/!</v>
      </c>
      <c r="G599">
        <v>43</v>
      </c>
      <c r="H599">
        <v>21</v>
      </c>
      <c r="I599" cm="1">
        <f t="array" aca="1" ref="I599" ca="1">MAX(ROW($C$1:INDIRECT("$C"&amp;(ROW()-1)))*($C599=$C$1:INDIRECT("$C"&amp;(ROW()-1))),ROW($F$1:INDIRECT("$F"&amp;(ROW()-1)))*($C599=$F$1:INDIRECT("$F"&amp;(ROW()-1))))</f>
        <v>587</v>
      </c>
      <c r="J599" cm="1">
        <f t="array" aca="1" ref="J599" ca="1">MAX(ROW($C$1:INDIRECT("$C"&amp;(ROW()-1)))*($F599=$C$1:INDIRECT("$C"&amp;(ROW()-1))),ROW($F$1:INDIRECT("$F"&amp;(ROW()-1)))*($F599=$F$1:INDIRECT("$F"&amp;(ROW()-1))))</f>
        <v>598</v>
      </c>
      <c r="K599" s="2" cm="1">
        <f t="array" aca="1" ref="K599" ca="1">IF($I599&gt;0,IF(INDEX($C:$C,$I599)=$C599,INDEX($S:$S,$I599),INDEX($T:$T,$I599)),1000)</f>
        <v>859.9300750911334</v>
      </c>
      <c r="L599" s="2" cm="1">
        <f t="array" aca="1" ref="L599" ca="1">IF($J599&gt;0,IF(INDEX($C:$C,$J599)=$F599,INDEX($S:$S,$J599),INDEX($T:$T,$J599)),1000)</f>
        <v>952.51829530532586</v>
      </c>
      <c r="M599">
        <f t="shared" ca="1" si="56"/>
        <v>141.19690842399399</v>
      </c>
      <c r="N599">
        <f t="shared" ca="1" si="57"/>
        <v>240.60006385399282</v>
      </c>
      <c r="O599">
        <f t="shared" ca="1" si="58"/>
        <v>0.36982196998982053</v>
      </c>
      <c r="P599">
        <f t="shared" ca="1" si="59"/>
        <v>0.63017803001017947</v>
      </c>
      <c r="Q599">
        <f t="shared" si="54"/>
        <v>1</v>
      </c>
      <c r="R599">
        <f t="shared" si="55"/>
        <v>0</v>
      </c>
      <c r="S599" s="2">
        <f t="shared" ca="1" si="60"/>
        <v>880.09577205145911</v>
      </c>
      <c r="T599" s="2">
        <f t="shared" ca="1" si="61"/>
        <v>932.35259834500016</v>
      </c>
    </row>
    <row r="600" spans="1:20" x14ac:dyDescent="0.25">
      <c r="A600" t="s">
        <v>246</v>
      </c>
      <c r="C600" t="str">
        <f t="shared" si="66"/>
        <v>https://www.vint.ee/en-gb/games/#othello!</v>
      </c>
      <c r="D600" t="s">
        <v>262</v>
      </c>
      <c r="F600" t="str">
        <f t="shared" si="67"/>
        <v>http://www.eder.us/projects/othello/!</v>
      </c>
      <c r="G600">
        <v>25</v>
      </c>
      <c r="H600">
        <v>39</v>
      </c>
      <c r="I600" cm="1">
        <f t="array" aca="1" ref="I600" ca="1">MAX(ROW($C$1:INDIRECT("$C"&amp;(ROW()-1)))*($C600=$C$1:INDIRECT("$C"&amp;(ROW()-1))),ROW($F$1:INDIRECT("$F"&amp;(ROW()-1)))*($C600=$F$1:INDIRECT("$F"&amp;(ROW()-1))))</f>
        <v>588</v>
      </c>
      <c r="J600" cm="1">
        <f t="array" aca="1" ref="J600" ca="1">MAX(ROW($C$1:INDIRECT("$C"&amp;(ROW()-1)))*($F600=$C$1:INDIRECT("$C"&amp;(ROW()-1))),ROW($F$1:INDIRECT("$F"&amp;(ROW()-1)))*($F600=$F$1:INDIRECT("$F"&amp;(ROW()-1))))</f>
        <v>599</v>
      </c>
      <c r="K600" s="2" cm="1">
        <f t="array" aca="1" ref="K600" ca="1">IF($I600&gt;0,IF(INDEX($C:$C,$I600)=$C600,INDEX($S:$S,$I600),INDEX($T:$T,$I600)),1000)</f>
        <v>975.91869519472755</v>
      </c>
      <c r="L600" s="2" cm="1">
        <f t="array" aca="1" ref="L600" ca="1">IF($J600&gt;0,IF(INDEX($C:$C,$J600)=$F600,INDEX($S:$S,$J600),INDEX($T:$T,$J600)),1000)</f>
        <v>932.35259834500016</v>
      </c>
      <c r="M600">
        <f t="shared" ca="1" si="56"/>
        <v>275.29399485723059</v>
      </c>
      <c r="N600">
        <f t="shared" ca="1" si="57"/>
        <v>214.23059592003429</v>
      </c>
      <c r="O600">
        <f t="shared" ca="1" si="58"/>
        <v>0.56237010365530371</v>
      </c>
      <c r="P600">
        <f t="shared" ca="1" si="59"/>
        <v>0.43762989634469629</v>
      </c>
      <c r="Q600">
        <f t="shared" si="54"/>
        <v>0</v>
      </c>
      <c r="R600">
        <f t="shared" si="55"/>
        <v>1</v>
      </c>
      <c r="S600" s="2">
        <f t="shared" ca="1" si="60"/>
        <v>957.92285187775781</v>
      </c>
      <c r="T600" s="2">
        <f t="shared" ca="1" si="61"/>
        <v>950.3484416619699</v>
      </c>
    </row>
    <row r="601" spans="1:20" x14ac:dyDescent="0.25">
      <c r="A601" t="s">
        <v>112</v>
      </c>
      <c r="B601">
        <v>3</v>
      </c>
      <c r="C601" t="str">
        <f t="shared" si="66"/>
        <v>https://lazymuttgames.com/games/Othello/!3</v>
      </c>
      <c r="D601" t="s">
        <v>262</v>
      </c>
      <c r="F601" t="str">
        <f t="shared" si="67"/>
        <v>http://www.eder.us/projects/othello/!</v>
      </c>
      <c r="G601">
        <v>46</v>
      </c>
      <c r="H601">
        <v>18</v>
      </c>
      <c r="I601" cm="1">
        <f t="array" aca="1" ref="I601" ca="1">MAX(ROW($C$1:INDIRECT("$C"&amp;(ROW()-1)))*($C601=$C$1:INDIRECT("$C"&amp;(ROW()-1))),ROW($F$1:INDIRECT("$F"&amp;(ROW()-1)))*($C601=$F$1:INDIRECT("$F"&amp;(ROW()-1))))</f>
        <v>589</v>
      </c>
      <c r="J601" cm="1">
        <f t="array" aca="1" ref="J601" ca="1">MAX(ROW($C$1:INDIRECT("$C"&amp;(ROW()-1)))*($F601=$C$1:INDIRECT("$C"&amp;(ROW()-1))),ROW($F$1:INDIRECT("$F"&amp;(ROW()-1)))*($F601=$F$1:INDIRECT("$F"&amp;(ROW()-1))))</f>
        <v>600</v>
      </c>
      <c r="K601" s="2" cm="1">
        <f t="array" aca="1" ref="K601" ca="1">IF($I601&gt;0,IF(INDEX($C:$C,$I601)=$C601,INDEX($S:$S,$I601),INDEX($T:$T,$I601)),1000)</f>
        <v>1016.4433814623663</v>
      </c>
      <c r="L601" s="2" cm="1">
        <f t="array" aca="1" ref="L601" ca="1">IF($J601&gt;0,IF(INDEX($C:$C,$J601)=$F601,INDEX($S:$S,$J601),INDEX($T:$T,$J601)),1000)</f>
        <v>950.3484416619699</v>
      </c>
      <c r="M601">
        <f t="shared" ca="1" si="56"/>
        <v>347.62296032155734</v>
      </c>
      <c r="N601">
        <f t="shared" ca="1" si="57"/>
        <v>237.61349601907514</v>
      </c>
      <c r="O601">
        <f t="shared" ca="1" si="58"/>
        <v>0.59398719364677788</v>
      </c>
      <c r="P601">
        <f t="shared" ca="1" si="59"/>
        <v>0.40601280635322212</v>
      </c>
      <c r="Q601">
        <f t="shared" si="54"/>
        <v>1</v>
      </c>
      <c r="R601">
        <f t="shared" si="55"/>
        <v>0</v>
      </c>
      <c r="S601" s="2">
        <f t="shared" ca="1" si="60"/>
        <v>1029.4357912656694</v>
      </c>
      <c r="T601" s="2">
        <f t="shared" ca="1" si="61"/>
        <v>937.35603185866682</v>
      </c>
    </row>
    <row r="602" spans="1:20" x14ac:dyDescent="0.25">
      <c r="A602" t="s">
        <v>103</v>
      </c>
      <c r="B602" t="s">
        <v>95</v>
      </c>
      <c r="C602" t="str">
        <f t="shared" si="66"/>
        <v>https://reversi.zone/!Hard</v>
      </c>
      <c r="D602" t="s">
        <v>262</v>
      </c>
      <c r="F602" t="str">
        <f t="shared" si="67"/>
        <v>http://www.eder.us/projects/othello/!</v>
      </c>
      <c r="G602">
        <v>47</v>
      </c>
      <c r="H602">
        <v>17</v>
      </c>
      <c r="I602" cm="1">
        <f t="array" aca="1" ref="I602" ca="1">MAX(ROW($C$1:INDIRECT("$C"&amp;(ROW()-1)))*($C602=$C$1:INDIRECT("$C"&amp;(ROW()-1))),ROW($F$1:INDIRECT("$F"&amp;(ROW()-1)))*($C602=$F$1:INDIRECT("$F"&amp;(ROW()-1))))</f>
        <v>590</v>
      </c>
      <c r="J602" cm="1">
        <f t="array" aca="1" ref="J602" ca="1">MAX(ROW($C$1:INDIRECT("$C"&amp;(ROW()-1)))*($F602=$C$1:INDIRECT("$C"&amp;(ROW()-1))),ROW($F$1:INDIRECT("$F"&amp;(ROW()-1)))*($F602=$F$1:INDIRECT("$F"&amp;(ROW()-1))))</f>
        <v>601</v>
      </c>
      <c r="K602" s="2" cm="1">
        <f t="array" aca="1" ref="K602" ca="1">IF($I602&gt;0,IF(INDEX($C:$C,$I602)=$C602,INDEX($S:$S,$I602),INDEX($T:$T,$I602)),1000)</f>
        <v>1008.6988497476977</v>
      </c>
      <c r="L602" s="2" cm="1">
        <f t="array" aca="1" ref="L602" ca="1">IF($J602&gt;0,IF(INDEX($C:$C,$J602)=$F602,INDEX($S:$S,$J602),INDEX($T:$T,$J602)),1000)</f>
        <v>937.35603185866682</v>
      </c>
      <c r="M602">
        <f t="shared" ca="1" si="56"/>
        <v>332.46591277585321</v>
      </c>
      <c r="N602">
        <f t="shared" ca="1" si="57"/>
        <v>220.49060019223086</v>
      </c>
      <c r="O602">
        <f t="shared" ca="1" si="58"/>
        <v>0.60125146368434712</v>
      </c>
      <c r="P602">
        <f t="shared" ca="1" si="59"/>
        <v>0.39874853631565288</v>
      </c>
      <c r="Q602">
        <f t="shared" si="54"/>
        <v>1</v>
      </c>
      <c r="R602">
        <f t="shared" si="55"/>
        <v>0</v>
      </c>
      <c r="S602" s="2">
        <f t="shared" ca="1" si="60"/>
        <v>1021.4588029097987</v>
      </c>
      <c r="T602" s="2">
        <f t="shared" ca="1" si="61"/>
        <v>924.59607869656588</v>
      </c>
    </row>
    <row r="603" spans="1:20" x14ac:dyDescent="0.25">
      <c r="A603" t="s">
        <v>126</v>
      </c>
      <c r="C603" t="str">
        <f t="shared" si="66"/>
        <v>http://www.js-games.de/ger/games/othello/lx/play!</v>
      </c>
      <c r="D603" t="s">
        <v>262</v>
      </c>
      <c r="F603" t="str">
        <f t="shared" si="67"/>
        <v>http://www.eder.us/projects/othello/!</v>
      </c>
      <c r="G603">
        <v>51</v>
      </c>
      <c r="H603">
        <v>13</v>
      </c>
      <c r="I603" cm="1">
        <f t="array" aca="1" ref="I603" ca="1">MAX(ROW($C$1:INDIRECT("$C"&amp;(ROW()-1)))*($C603=$C$1:INDIRECT("$C"&amp;(ROW()-1))),ROW($F$1:INDIRECT("$F"&amp;(ROW()-1)))*($C603=$F$1:INDIRECT("$F"&amp;(ROW()-1))))</f>
        <v>591</v>
      </c>
      <c r="J603" cm="1">
        <f t="array" aca="1" ref="J603" ca="1">MAX(ROW($C$1:INDIRECT("$C"&amp;(ROW()-1)))*($F603=$C$1:INDIRECT("$C"&amp;(ROW()-1))),ROW($F$1:INDIRECT("$F"&amp;(ROW()-1)))*($F603=$F$1:INDIRECT("$F"&amp;(ROW()-1))))</f>
        <v>602</v>
      </c>
      <c r="K603" s="2" cm="1">
        <f t="array" aca="1" ref="K603" ca="1">IF($I603&gt;0,IF(INDEX($C:$C,$I603)=$C603,INDEX($S:$S,$I603),INDEX($T:$T,$I603)),1000)</f>
        <v>946.11104119532467</v>
      </c>
      <c r="L603" s="2" cm="1">
        <f t="array" aca="1" ref="L603" ca="1">IF($J603&gt;0,IF(INDEX($C:$C,$J603)=$F603,INDEX($S:$S,$J603),INDEX($T:$T,$J603)),1000)</f>
        <v>924.59607869656588</v>
      </c>
      <c r="M603">
        <f t="shared" ca="1" si="56"/>
        <v>231.88764125873902</v>
      </c>
      <c r="N603">
        <f t="shared" ca="1" si="57"/>
        <v>204.87558032045825</v>
      </c>
      <c r="O603">
        <f t="shared" ca="1" si="58"/>
        <v>0.53092300313269702</v>
      </c>
      <c r="P603">
        <f t="shared" ca="1" si="59"/>
        <v>0.46907699686730292</v>
      </c>
      <c r="Q603">
        <f t="shared" si="54"/>
        <v>1</v>
      </c>
      <c r="R603">
        <f t="shared" si="55"/>
        <v>0</v>
      </c>
      <c r="S603" s="2">
        <f t="shared" ca="1" si="60"/>
        <v>961.12150509507842</v>
      </c>
      <c r="T603" s="2">
        <f t="shared" ca="1" si="61"/>
        <v>909.58561479681214</v>
      </c>
    </row>
    <row r="604" spans="1:20" x14ac:dyDescent="0.25">
      <c r="A604" t="s">
        <v>94</v>
      </c>
      <c r="B604" t="s">
        <v>95</v>
      </c>
      <c r="C604" t="str">
        <f t="shared" si="66"/>
        <v>https://www.mathsisfun.com/games/reversi.html!Hard</v>
      </c>
      <c r="D604" t="s">
        <v>262</v>
      </c>
      <c r="F604" t="str">
        <f t="shared" si="67"/>
        <v>http://www.eder.us/projects/othello/!</v>
      </c>
      <c r="G604">
        <v>37</v>
      </c>
      <c r="H604">
        <v>27</v>
      </c>
      <c r="I604" cm="1">
        <f t="array" aca="1" ref="I604" ca="1">MAX(ROW($C$1:INDIRECT("$C"&amp;(ROW()-1)))*($C604=$C$1:INDIRECT("$C"&amp;(ROW()-1))),ROW($F$1:INDIRECT("$F"&amp;(ROW()-1)))*($C604=$F$1:INDIRECT("$F"&amp;(ROW()-1))))</f>
        <v>592</v>
      </c>
      <c r="J604" cm="1">
        <f t="array" aca="1" ref="J604" ca="1">MAX(ROW($C$1:INDIRECT("$C"&amp;(ROW()-1)))*($F604=$C$1:INDIRECT("$C"&amp;(ROW()-1))),ROW($F$1:INDIRECT("$F"&amp;(ROW()-1)))*($F604=$F$1:INDIRECT("$F"&amp;(ROW()-1))))</f>
        <v>603</v>
      </c>
      <c r="K604" s="2" cm="1">
        <f t="array" aca="1" ref="K604" ca="1">IF($I604&gt;0,IF(INDEX($C:$C,$I604)=$C604,INDEX($S:$S,$I604),INDEX($T:$T,$I604)),1000)</f>
        <v>1035.3531165358402</v>
      </c>
      <c r="L604" s="2" cm="1">
        <f t="array" aca="1" ref="L604" ca="1">IF($J604&gt;0,IF(INDEX($C:$C,$J604)=$F604,INDEX($S:$S,$J604),INDEX($T:$T,$J604)),1000)</f>
        <v>909.58561479681214</v>
      </c>
      <c r="M604">
        <f t="shared" ca="1" si="56"/>
        <v>387.59912801116394</v>
      </c>
      <c r="N604">
        <f t="shared" ca="1" si="57"/>
        <v>187.91612009936483</v>
      </c>
      <c r="O604">
        <f t="shared" ca="1" si="58"/>
        <v>0.67348194384716775</v>
      </c>
      <c r="P604">
        <f t="shared" ca="1" si="59"/>
        <v>0.32651805615283225</v>
      </c>
      <c r="Q604">
        <f t="shared" si="54"/>
        <v>1</v>
      </c>
      <c r="R604">
        <f t="shared" si="55"/>
        <v>0</v>
      </c>
      <c r="S604" s="2">
        <f t="shared" ca="1" si="60"/>
        <v>1045.8016943327309</v>
      </c>
      <c r="T604" s="2">
        <f t="shared" ca="1" si="61"/>
        <v>899.13703699992152</v>
      </c>
    </row>
    <row r="605" spans="1:20" x14ac:dyDescent="0.25">
      <c r="A605" t="s">
        <v>125</v>
      </c>
      <c r="C605" t="str">
        <f t="shared" si="66"/>
        <v>http://www.aurochs.org/games/cowthello/!</v>
      </c>
      <c r="D605" t="s">
        <v>262</v>
      </c>
      <c r="F605" t="str">
        <f t="shared" si="67"/>
        <v>http://www.eder.us/projects/othello/!</v>
      </c>
      <c r="G605">
        <v>25</v>
      </c>
      <c r="H605">
        <v>39</v>
      </c>
      <c r="I605" cm="1">
        <f t="array" aca="1" ref="I605" ca="1">MAX(ROW($C$1:INDIRECT("$C"&amp;(ROW()-1)))*($C605=$C$1:INDIRECT("$C"&amp;(ROW()-1))),ROW($F$1:INDIRECT("$F"&amp;(ROW()-1)))*($C605=$F$1:INDIRECT("$F"&amp;(ROW()-1))))</f>
        <v>593</v>
      </c>
      <c r="J605" cm="1">
        <f t="array" aca="1" ref="J605" ca="1">MAX(ROW($C$1:INDIRECT("$C"&amp;(ROW()-1)))*($F605=$C$1:INDIRECT("$C"&amp;(ROW()-1))),ROW($F$1:INDIRECT("$F"&amp;(ROW()-1)))*($F605=$F$1:INDIRECT("$F"&amp;(ROW()-1))))</f>
        <v>604</v>
      </c>
      <c r="K605" s="2" cm="1">
        <f t="array" aca="1" ref="K605" ca="1">IF($I605&gt;0,IF(INDEX($C:$C,$I605)=$C605,INDEX($S:$S,$I605),INDEX($T:$T,$I605)),1000)</f>
        <v>978.85689154167289</v>
      </c>
      <c r="L605" s="2" cm="1">
        <f t="array" aca="1" ref="L605" ca="1">IF($J605&gt;0,IF(INDEX($C:$C,$J605)=$F605,INDEX($S:$S,$J605),INDEX($T:$T,$J605)),1000)</f>
        <v>899.13703699992152</v>
      </c>
      <c r="M605">
        <f t="shared" ca="1" si="56"/>
        <v>279.98981194480729</v>
      </c>
      <c r="N605">
        <f t="shared" ca="1" si="57"/>
        <v>176.94675089085808</v>
      </c>
      <c r="O605">
        <f t="shared" ca="1" si="58"/>
        <v>0.61275423049370648</v>
      </c>
      <c r="P605">
        <f t="shared" ca="1" si="59"/>
        <v>0.38724576950629352</v>
      </c>
      <c r="Q605">
        <f t="shared" si="54"/>
        <v>0</v>
      </c>
      <c r="R605">
        <f t="shared" si="55"/>
        <v>1</v>
      </c>
      <c r="S605" s="2">
        <f t="shared" ca="1" si="60"/>
        <v>959.24875616587428</v>
      </c>
      <c r="T605" s="2">
        <f t="shared" ca="1" si="61"/>
        <v>918.74517237572013</v>
      </c>
    </row>
    <row r="606" spans="1:20" x14ac:dyDescent="0.25">
      <c r="A606" t="s">
        <v>198</v>
      </c>
      <c r="C606" t="str">
        <f t="shared" si="66"/>
        <v>https://lazy-guy.github.io/reversi/index.html!</v>
      </c>
      <c r="D606" t="s">
        <v>262</v>
      </c>
      <c r="F606" t="str">
        <f t="shared" si="67"/>
        <v>http://www.eder.us/projects/othello/!</v>
      </c>
      <c r="G606">
        <v>13</v>
      </c>
      <c r="H606">
        <v>0</v>
      </c>
      <c r="I606" cm="1">
        <f t="array" aca="1" ref="I606" ca="1">MAX(ROW($C$1:INDIRECT("$C"&amp;(ROW()-1)))*($C606=$C$1:INDIRECT("$C"&amp;(ROW()-1))),ROW($F$1:INDIRECT("$F"&amp;(ROW()-1)))*($C606=$F$1:INDIRECT("$F"&amp;(ROW()-1))))</f>
        <v>594</v>
      </c>
      <c r="J606" cm="1">
        <f t="array" aca="1" ref="J606" ca="1">MAX(ROW($C$1:INDIRECT("$C"&amp;(ROW()-1)))*($F606=$C$1:INDIRECT("$C"&amp;(ROW()-1))),ROW($F$1:INDIRECT("$F"&amp;(ROW()-1)))*($F606=$F$1:INDIRECT("$F"&amp;(ROW()-1))))</f>
        <v>605</v>
      </c>
      <c r="K606" s="2" cm="1">
        <f t="array" aca="1" ref="K606" ca="1">IF($I606&gt;0,IF(INDEX($C:$C,$I606)=$C606,INDEX($S:$S,$I606),INDEX($T:$T,$I606)),1000)</f>
        <v>874.51772336922511</v>
      </c>
      <c r="L606" s="2" cm="1">
        <f t="array" aca="1" ref="L606" ca="1">IF($J606&gt;0,IF(INDEX($C:$C,$J606)=$F606,INDEX($S:$S,$J606),INDEX($T:$T,$J606)),1000)</f>
        <v>918.74517237572013</v>
      </c>
      <c r="M606">
        <f t="shared" ca="1" si="56"/>
        <v>153.5657299434028</v>
      </c>
      <c r="N606">
        <f t="shared" ca="1" si="57"/>
        <v>198.09017284486291</v>
      </c>
      <c r="O606">
        <f t="shared" ca="1" si="58"/>
        <v>0.43669316717218792</v>
      </c>
      <c r="P606">
        <f t="shared" ca="1" si="59"/>
        <v>0.56330683282781202</v>
      </c>
      <c r="Q606">
        <f t="shared" si="54"/>
        <v>1</v>
      </c>
      <c r="R606">
        <f t="shared" si="55"/>
        <v>0</v>
      </c>
      <c r="S606" s="2">
        <f t="shared" ca="1" si="60"/>
        <v>892.54354201971512</v>
      </c>
      <c r="T606" s="2">
        <f t="shared" ca="1" si="61"/>
        <v>900.71935372523012</v>
      </c>
    </row>
    <row r="607" spans="1:20" x14ac:dyDescent="0.25">
      <c r="A607" t="s">
        <v>104</v>
      </c>
      <c r="B607" s="1" t="s">
        <v>88</v>
      </c>
      <c r="C607" t="str">
        <f t="shared" si="66"/>
        <v>https://codepen.io/coder728391/pen/mMZOxB!</v>
      </c>
      <c r="D607" t="s">
        <v>262</v>
      </c>
      <c r="F607" t="str">
        <f t="shared" si="67"/>
        <v>http://www.eder.us/projects/othello/!</v>
      </c>
      <c r="G607">
        <v>45</v>
      </c>
      <c r="H607">
        <v>19</v>
      </c>
      <c r="I607" cm="1">
        <f t="array" aca="1" ref="I607" ca="1">MAX(ROW($C$1:INDIRECT("$C"&amp;(ROW()-1)))*($C607=$C$1:INDIRECT("$C"&amp;(ROW()-1))),ROW($F$1:INDIRECT("$F"&amp;(ROW()-1)))*($C607=$F$1:INDIRECT("$F"&amp;(ROW()-1))))</f>
        <v>595</v>
      </c>
      <c r="J607" cm="1">
        <f t="array" aca="1" ref="J607" ca="1">MAX(ROW($C$1:INDIRECT("$C"&amp;(ROW()-1)))*($F607=$C$1:INDIRECT("$C"&amp;(ROW()-1))),ROW($F$1:INDIRECT("$F"&amp;(ROW()-1)))*($F607=$F$1:INDIRECT("$F"&amp;(ROW()-1))))</f>
        <v>606</v>
      </c>
      <c r="K607" s="2" cm="1">
        <f t="array" aca="1" ref="K607" ca="1">IF($I607&gt;0,IF(INDEX($C:$C,$I607)=$C607,INDEX($S:$S,$I607),INDEX($T:$T,$I607)),1000)</f>
        <v>923.59630328401386</v>
      </c>
      <c r="L607" s="2" cm="1">
        <f t="array" aca="1" ref="L607" ca="1">IF($J607&gt;0,IF(INDEX($C:$C,$J607)=$F607,INDEX($S:$S,$J607),INDEX($T:$T,$J607)),1000)</f>
        <v>900.71935372523012</v>
      </c>
      <c r="M607">
        <f t="shared" ca="1" si="56"/>
        <v>203.69987298956255</v>
      </c>
      <c r="N607">
        <f t="shared" ca="1" si="57"/>
        <v>178.5658413206838</v>
      </c>
      <c r="O607">
        <f t="shared" ca="1" si="58"/>
        <v>0.53287507972593118</v>
      </c>
      <c r="P607">
        <f t="shared" ca="1" si="59"/>
        <v>0.46712492027406882</v>
      </c>
      <c r="Q607">
        <f t="shared" si="54"/>
        <v>1</v>
      </c>
      <c r="R607">
        <f t="shared" si="55"/>
        <v>0</v>
      </c>
      <c r="S607" s="2">
        <f t="shared" ca="1" si="60"/>
        <v>938.54430073278411</v>
      </c>
      <c r="T607" s="2">
        <f t="shared" ca="1" si="61"/>
        <v>885.77135627645987</v>
      </c>
    </row>
    <row r="608" spans="1:20" x14ac:dyDescent="0.25">
      <c r="A608" t="s">
        <v>253</v>
      </c>
      <c r="B608" t="s">
        <v>267</v>
      </c>
      <c r="C608" t="str">
        <f t="shared" si="66"/>
        <v>https://www.haxx.se/home/games/othello/index.shtml!Master</v>
      </c>
      <c r="D608" t="s">
        <v>264</v>
      </c>
      <c r="F608" t="str">
        <f t="shared" si="67"/>
        <v>https://www.onlinespiele-sammlung.de/othello/othello-reversi-games/wing/!</v>
      </c>
      <c r="G608">
        <v>0</v>
      </c>
      <c r="H608">
        <v>28</v>
      </c>
      <c r="I608" cm="1">
        <f t="array" aca="1" ref="I608" ca="1">MAX(ROW($C$1:INDIRECT("$C"&amp;(ROW()-1)))*($C608=$C$1:INDIRECT("$C"&amp;(ROW()-1))),ROW($F$1:INDIRECT("$F"&amp;(ROW()-1)))*($C608=$F$1:INDIRECT("$F"&amp;(ROW()-1))))</f>
        <v>596</v>
      </c>
      <c r="J608" cm="1">
        <f t="array" aca="1" ref="J608" ca="1">MAX(ROW($C$1:INDIRECT("$C"&amp;(ROW()-1)))*($F608=$C$1:INDIRECT("$C"&amp;(ROW()-1))),ROW($F$1:INDIRECT("$F"&amp;(ROW()-1)))*($F608=$F$1:INDIRECT("$F"&amp;(ROW()-1))))</f>
        <v>0</v>
      </c>
      <c r="K608" s="2" cm="1">
        <f t="array" aca="1" ref="K608" ca="1">IF($I608&gt;0,IF(INDEX($C:$C,$I608)=$C608,INDEX($S:$S,$I608),INDEX($T:$T,$I608)),1000)</f>
        <v>1150.1762121091888</v>
      </c>
      <c r="L608" s="2" cm="1">
        <f t="array" aca="1" ref="L608" ca="1">IF($J608&gt;0,IF(INDEX($C:$C,$J608)=$F608,INDEX($S:$S,$J608),INDEX($T:$T,$J608)),1000)</f>
        <v>1000</v>
      </c>
      <c r="M608">
        <f t="shared" ca="1" si="56"/>
        <v>750.65525677466132</v>
      </c>
      <c r="N608">
        <f t="shared" ca="1" si="57"/>
        <v>316.22776601683825</v>
      </c>
      <c r="O608">
        <f t="shared" ca="1" si="58"/>
        <v>0.70359659000906372</v>
      </c>
      <c r="P608">
        <f t="shared" ca="1" si="59"/>
        <v>0.29640340999093628</v>
      </c>
      <c r="Q608">
        <f t="shared" si="54"/>
        <v>0</v>
      </c>
      <c r="R608">
        <f t="shared" si="55"/>
        <v>1</v>
      </c>
      <c r="S608" s="2">
        <f t="shared" ca="1" si="60"/>
        <v>1127.6611212288988</v>
      </c>
      <c r="T608" s="2">
        <f t="shared" ca="1" si="61"/>
        <v>1022.51509088029</v>
      </c>
    </row>
    <row r="609" spans="1:20" x14ac:dyDescent="0.25">
      <c r="A609" t="s">
        <v>255</v>
      </c>
      <c r="B609" t="s">
        <v>266</v>
      </c>
      <c r="C609" t="str">
        <f t="shared" si="66"/>
        <v>https://www.gamecraft.de/reversi/index.htm!Testphase 4</v>
      </c>
      <c r="D609" t="s">
        <v>264</v>
      </c>
      <c r="F609" t="str">
        <f t="shared" si="67"/>
        <v>https://www.onlinespiele-sammlung.de/othello/othello-reversi-games/wing/!</v>
      </c>
      <c r="G609">
        <v>47</v>
      </c>
      <c r="H609">
        <v>17</v>
      </c>
      <c r="I609" cm="1">
        <f t="array" aca="1" ref="I609" ca="1">MAX(ROW($C$1:INDIRECT("$C"&amp;(ROW()-1)))*($C609=$C$1:INDIRECT("$C"&amp;(ROW()-1))),ROW($F$1:INDIRECT("$F"&amp;(ROW()-1)))*($C609=$F$1:INDIRECT("$F"&amp;(ROW()-1))))</f>
        <v>597</v>
      </c>
      <c r="J609" cm="1">
        <f t="array" aca="1" ref="J609" ca="1">MAX(ROW($C$1:INDIRECT("$C"&amp;(ROW()-1)))*($F609=$C$1:INDIRECT("$C"&amp;(ROW()-1))),ROW($F$1:INDIRECT("$F"&amp;(ROW()-1)))*($F609=$F$1:INDIRECT("$F"&amp;(ROW()-1))))</f>
        <v>608</v>
      </c>
      <c r="K609" s="2" cm="1">
        <f t="array" aca="1" ref="K609" ca="1">IF($I609&gt;0,IF(INDEX($C:$C,$I609)=$C609,INDEX($S:$S,$I609),INDEX($T:$T,$I609)),1000)</f>
        <v>970.8847924303933</v>
      </c>
      <c r="L609" s="2" cm="1">
        <f t="array" aca="1" ref="L609" ca="1">IF($J609&gt;0,IF(INDEX($C:$C,$J609)=$F609,INDEX($S:$S,$J609),INDEX($T:$T,$J609)),1000)</f>
        <v>1022.51509088029</v>
      </c>
      <c r="M609">
        <f t="shared" ca="1" si="56"/>
        <v>267.43114334961552</v>
      </c>
      <c r="N609">
        <f t="shared" ca="1" si="57"/>
        <v>359.9877539464016</v>
      </c>
      <c r="O609">
        <f t="shared" ca="1" si="58"/>
        <v>0.42624017941149311</v>
      </c>
      <c r="P609">
        <f t="shared" ca="1" si="59"/>
        <v>0.57375982058850683</v>
      </c>
      <c r="Q609">
        <f t="shared" si="54"/>
        <v>1</v>
      </c>
      <c r="R609">
        <f t="shared" si="55"/>
        <v>0</v>
      </c>
      <c r="S609" s="2">
        <f t="shared" ca="1" si="60"/>
        <v>989.24510668922551</v>
      </c>
      <c r="T609" s="2">
        <f t="shared" ca="1" si="61"/>
        <v>1004.1547766214578</v>
      </c>
    </row>
    <row r="610" spans="1:20" x14ac:dyDescent="0.25">
      <c r="A610" t="s">
        <v>257</v>
      </c>
      <c r="C610" t="str">
        <f t="shared" si="66"/>
        <v>https://www.onlinespiele-sammlung.de/othello/othello-reversi-games/higuchi/!</v>
      </c>
      <c r="D610" t="s">
        <v>264</v>
      </c>
      <c r="F610" t="str">
        <f t="shared" si="67"/>
        <v>https://www.onlinespiele-sammlung.de/othello/othello-reversi-games/wing/!</v>
      </c>
      <c r="G610">
        <v>56</v>
      </c>
      <c r="H610">
        <v>8</v>
      </c>
      <c r="I610" cm="1">
        <f t="array" aca="1" ref="I610" ca="1">MAX(ROW($C$1:INDIRECT("$C"&amp;(ROW()-1)))*($C610=$C$1:INDIRECT("$C"&amp;(ROW()-1))),ROW($F$1:INDIRECT("$F"&amp;(ROW()-1)))*($C610=$F$1:INDIRECT("$F"&amp;(ROW()-1))))</f>
        <v>598</v>
      </c>
      <c r="J610" cm="1">
        <f t="array" aca="1" ref="J610" ca="1">MAX(ROW($C$1:INDIRECT("$C"&amp;(ROW()-1)))*($F610=$C$1:INDIRECT("$C"&amp;(ROW()-1))),ROW($F$1:INDIRECT("$F"&amp;(ROW()-1)))*($F610=$F$1:INDIRECT("$F"&amp;(ROW()-1))))</f>
        <v>609</v>
      </c>
      <c r="K610" s="2" cm="1">
        <f t="array" aca="1" ref="K610" ca="1">IF($I610&gt;0,IF(INDEX($C:$C,$I610)=$C610,INDEX($S:$S,$I610),INDEX($T:$T,$I610)),1000)</f>
        <v>905.50067339083807</v>
      </c>
      <c r="L610" s="2" cm="1">
        <f t="array" aca="1" ref="L610" ca="1">IF($J610&gt;0,IF(INDEX($C:$C,$J610)=$F610,INDEX($S:$S,$J610),INDEX($T:$T,$J610)),1000)</f>
        <v>1004.1547766214578</v>
      </c>
      <c r="M610">
        <f t="shared" ca="1" si="56"/>
        <v>183.54885661035019</v>
      </c>
      <c r="N610">
        <f t="shared" ca="1" si="57"/>
        <v>323.88209630402707</v>
      </c>
      <c r="O610">
        <f t="shared" ca="1" si="58"/>
        <v>0.36172183733797925</v>
      </c>
      <c r="P610">
        <f t="shared" ca="1" si="59"/>
        <v>0.63827816266202075</v>
      </c>
      <c r="Q610">
        <f t="shared" si="54"/>
        <v>1</v>
      </c>
      <c r="R610">
        <f t="shared" si="55"/>
        <v>0</v>
      </c>
      <c r="S610" s="2">
        <f t="shared" ca="1" si="60"/>
        <v>925.92557459602278</v>
      </c>
      <c r="T610" s="2">
        <f t="shared" ca="1" si="61"/>
        <v>983.7298754162731</v>
      </c>
    </row>
    <row r="611" spans="1:20" x14ac:dyDescent="0.25">
      <c r="A611" t="s">
        <v>258</v>
      </c>
      <c r="C611" t="str">
        <f t="shared" si="66"/>
        <v>https://www.cs.kent.edu/~jbirk/Web/JavaScript/othello/othello.html!</v>
      </c>
      <c r="D611" t="s">
        <v>264</v>
      </c>
      <c r="F611" t="str">
        <f t="shared" si="67"/>
        <v>https://www.onlinespiele-sammlung.de/othello/othello-reversi-games/wing/!</v>
      </c>
      <c r="G611">
        <v>32</v>
      </c>
      <c r="H611">
        <v>32</v>
      </c>
      <c r="I611" cm="1">
        <f t="array" aca="1" ref="I611" ca="1">MAX(ROW($C$1:INDIRECT("$C"&amp;(ROW()-1)))*($C611=$C$1:INDIRECT("$C"&amp;(ROW()-1))),ROW($F$1:INDIRECT("$F"&amp;(ROW()-1)))*($C611=$F$1:INDIRECT("$F"&amp;(ROW()-1))))</f>
        <v>599</v>
      </c>
      <c r="J611" cm="1">
        <f t="array" aca="1" ref="J611" ca="1">MAX(ROW($C$1:INDIRECT("$C"&amp;(ROW()-1)))*($F611=$C$1:INDIRECT("$C"&amp;(ROW()-1))),ROW($F$1:INDIRECT("$F"&amp;(ROW()-1)))*($F611=$F$1:INDIRECT("$F"&amp;(ROW()-1))))</f>
        <v>610</v>
      </c>
      <c r="K611" s="2" cm="1">
        <f t="array" aca="1" ref="K611" ca="1">IF($I611&gt;0,IF(INDEX($C:$C,$I611)=$C611,INDEX($S:$S,$I611),INDEX($T:$T,$I611)),1000)</f>
        <v>880.09577205145911</v>
      </c>
      <c r="L611" s="2" cm="1">
        <f t="array" aca="1" ref="L611" ca="1">IF($J611&gt;0,IF(INDEX($C:$C,$J611)=$F611,INDEX($S:$S,$J611),INDEX($T:$T,$J611)),1000)</f>
        <v>983.7298754162731</v>
      </c>
      <c r="M611">
        <f t="shared" ca="1" si="56"/>
        <v>158.57671980467282</v>
      </c>
      <c r="N611">
        <f t="shared" ca="1" si="57"/>
        <v>287.95504282995711</v>
      </c>
      <c r="O611">
        <f t="shared" ca="1" si="58"/>
        <v>0.35512976472051466</v>
      </c>
      <c r="P611">
        <f t="shared" ca="1" si="59"/>
        <v>0.64487023527948539</v>
      </c>
      <c r="Q611">
        <f t="shared" si="54"/>
        <v>0.5</v>
      </c>
      <c r="R611">
        <f t="shared" si="55"/>
        <v>0.5</v>
      </c>
      <c r="S611" s="2">
        <f t="shared" ca="1" si="60"/>
        <v>884.73161958040259</v>
      </c>
      <c r="T611" s="2">
        <f t="shared" ca="1" si="61"/>
        <v>979.09402788732962</v>
      </c>
    </row>
    <row r="612" spans="1:20" x14ac:dyDescent="0.25">
      <c r="A612" t="s">
        <v>246</v>
      </c>
      <c r="C612" t="str">
        <f t="shared" si="66"/>
        <v>https://www.vint.ee/en-gb/games/#othello!</v>
      </c>
      <c r="D612" t="s">
        <v>264</v>
      </c>
      <c r="F612" t="str">
        <f t="shared" si="67"/>
        <v>https://www.onlinespiele-sammlung.de/othello/othello-reversi-games/wing/!</v>
      </c>
      <c r="G612">
        <v>21</v>
      </c>
      <c r="H612">
        <v>43</v>
      </c>
      <c r="I612" cm="1">
        <f t="array" aca="1" ref="I612" ca="1">MAX(ROW($C$1:INDIRECT("$C"&amp;(ROW()-1)))*($C612=$C$1:INDIRECT("$C"&amp;(ROW()-1))),ROW($F$1:INDIRECT("$F"&amp;(ROW()-1)))*($C612=$F$1:INDIRECT("$F"&amp;(ROW()-1))))</f>
        <v>600</v>
      </c>
      <c r="J612" cm="1">
        <f t="array" aca="1" ref="J612" ca="1">MAX(ROW($C$1:INDIRECT("$C"&amp;(ROW()-1)))*($F612=$C$1:INDIRECT("$C"&amp;(ROW()-1))),ROW($F$1:INDIRECT("$F"&amp;(ROW()-1)))*($F612=$F$1:INDIRECT("$F"&amp;(ROW()-1))))</f>
        <v>611</v>
      </c>
      <c r="K612" s="2" cm="1">
        <f t="array" aca="1" ref="K612" ca="1">IF($I612&gt;0,IF(INDEX($C:$C,$I612)=$C612,INDEX($S:$S,$I612),INDEX($T:$T,$I612)),1000)</f>
        <v>957.92285187775781</v>
      </c>
      <c r="L612" s="2" cm="1">
        <f t="array" aca="1" ref="L612" ca="1">IF($J612&gt;0,IF(INDEX($C:$C,$J612)=$F612,INDEX($S:$S,$J612),INDEX($T:$T,$J612)),1000)</f>
        <v>979.09402788732962</v>
      </c>
      <c r="M612">
        <f t="shared" ca="1" si="56"/>
        <v>248.20305899937918</v>
      </c>
      <c r="N612">
        <f t="shared" ca="1" si="57"/>
        <v>280.37227765377509</v>
      </c>
      <c r="O612">
        <f t="shared" ca="1" si="58"/>
        <v>0.46956988301981156</v>
      </c>
      <c r="P612">
        <f t="shared" ca="1" si="59"/>
        <v>0.53043011698018838</v>
      </c>
      <c r="Q612">
        <f t="shared" si="54"/>
        <v>0</v>
      </c>
      <c r="R612">
        <f t="shared" si="55"/>
        <v>1</v>
      </c>
      <c r="S612" s="2">
        <f t="shared" ca="1" si="60"/>
        <v>942.89661562112383</v>
      </c>
      <c r="T612" s="2">
        <f t="shared" ca="1" si="61"/>
        <v>994.1202641439636</v>
      </c>
    </row>
    <row r="613" spans="1:20" x14ac:dyDescent="0.25">
      <c r="A613" t="s">
        <v>112</v>
      </c>
      <c r="B613">
        <v>3</v>
      </c>
      <c r="C613" t="str">
        <f t="shared" si="66"/>
        <v>https://lazymuttgames.com/games/Othello/!3</v>
      </c>
      <c r="D613" t="s">
        <v>264</v>
      </c>
      <c r="F613" t="str">
        <f t="shared" si="67"/>
        <v>https://www.onlinespiele-sammlung.de/othello/othello-reversi-games/wing/!</v>
      </c>
      <c r="G613">
        <v>10</v>
      </c>
      <c r="H613">
        <v>54</v>
      </c>
      <c r="I613" cm="1">
        <f t="array" aca="1" ref="I613" ca="1">MAX(ROW($C$1:INDIRECT("$C"&amp;(ROW()-1)))*($C613=$C$1:INDIRECT("$C"&amp;(ROW()-1))),ROW($F$1:INDIRECT("$F"&amp;(ROW()-1)))*($C613=$F$1:INDIRECT("$F"&amp;(ROW()-1))))</f>
        <v>601</v>
      </c>
      <c r="J613" cm="1">
        <f t="array" aca="1" ref="J613" ca="1">MAX(ROW($C$1:INDIRECT("$C"&amp;(ROW()-1)))*($F613=$C$1:INDIRECT("$C"&amp;(ROW()-1))),ROW($F$1:INDIRECT("$F"&amp;(ROW()-1)))*($F613=$F$1:INDIRECT("$F"&amp;(ROW()-1))))</f>
        <v>612</v>
      </c>
      <c r="K613" s="2" cm="1">
        <f t="array" aca="1" ref="K613" ca="1">IF($I613&gt;0,IF(INDEX($C:$C,$I613)=$C613,INDEX($S:$S,$I613),INDEX($T:$T,$I613)),1000)</f>
        <v>1029.4357912656694</v>
      </c>
      <c r="L613" s="2" cm="1">
        <f t="array" aca="1" ref="L613" ca="1">IF($J613&gt;0,IF(INDEX($C:$C,$J613)=$F613,INDEX($S:$S,$J613),INDEX($T:$T,$J613)),1000)</f>
        <v>994.1202641439636</v>
      </c>
      <c r="M613">
        <f t="shared" ca="1" si="56"/>
        <v>374.61872218812141</v>
      </c>
      <c r="N613">
        <f t="shared" ca="1" si="57"/>
        <v>305.7036755315151</v>
      </c>
      <c r="O613">
        <f t="shared" ca="1" si="58"/>
        <v>0.55064881509678487</v>
      </c>
      <c r="P613">
        <f t="shared" ca="1" si="59"/>
        <v>0.44935118490321524</v>
      </c>
      <c r="Q613">
        <f t="shared" si="54"/>
        <v>0</v>
      </c>
      <c r="R613">
        <f t="shared" si="55"/>
        <v>1</v>
      </c>
      <c r="S613" s="2">
        <f t="shared" ca="1" si="60"/>
        <v>1011.8150291825723</v>
      </c>
      <c r="T613" s="2">
        <f t="shared" ca="1" si="61"/>
        <v>1011.7410262270607</v>
      </c>
    </row>
    <row r="614" spans="1:20" x14ac:dyDescent="0.25">
      <c r="A614" t="s">
        <v>103</v>
      </c>
      <c r="B614" t="s">
        <v>95</v>
      </c>
      <c r="C614" t="str">
        <f t="shared" si="66"/>
        <v>https://reversi.zone/!Hard</v>
      </c>
      <c r="D614" t="s">
        <v>264</v>
      </c>
      <c r="F614" t="str">
        <f t="shared" si="67"/>
        <v>https://www.onlinespiele-sammlung.de/othello/othello-reversi-games/wing/!</v>
      </c>
      <c r="G614">
        <v>39</v>
      </c>
      <c r="H614">
        <v>25</v>
      </c>
      <c r="I614" cm="1">
        <f t="array" aca="1" ref="I614" ca="1">MAX(ROW($C$1:INDIRECT("$C"&amp;(ROW()-1)))*($C614=$C$1:INDIRECT("$C"&amp;(ROW()-1))),ROW($F$1:INDIRECT("$F"&amp;(ROW()-1)))*($C614=$F$1:INDIRECT("$F"&amp;(ROW()-1))))</f>
        <v>602</v>
      </c>
      <c r="J614" cm="1">
        <f t="array" aca="1" ref="J614" ca="1">MAX(ROW($C$1:INDIRECT("$C"&amp;(ROW()-1)))*($F614=$C$1:INDIRECT("$C"&amp;(ROW()-1))),ROW($F$1:INDIRECT("$F"&amp;(ROW()-1)))*($F614=$F$1:INDIRECT("$F"&amp;(ROW()-1))))</f>
        <v>613</v>
      </c>
      <c r="K614" s="2" cm="1">
        <f t="array" aca="1" ref="K614" ca="1">IF($I614&gt;0,IF(INDEX($C:$C,$I614)=$C614,INDEX($S:$S,$I614),INDEX($T:$T,$I614)),1000)</f>
        <v>1021.4588029097987</v>
      </c>
      <c r="L614" s="2" cm="1">
        <f t="array" aca="1" ref="L614" ca="1">IF($J614&gt;0,IF(INDEX($C:$C,$J614)=$F614,INDEX($S:$S,$J614),INDEX($T:$T,$J614)),1000)</f>
        <v>1011.7410262270607</v>
      </c>
      <c r="M614">
        <f t="shared" ca="1" si="56"/>
        <v>357.80549608081202</v>
      </c>
      <c r="N614">
        <f t="shared" ca="1" si="57"/>
        <v>338.33939280041454</v>
      </c>
      <c r="O614">
        <f t="shared" ca="1" si="58"/>
        <v>0.51398135904702358</v>
      </c>
      <c r="P614">
        <f t="shared" ca="1" si="59"/>
        <v>0.48601864095297648</v>
      </c>
      <c r="Q614">
        <f t="shared" si="54"/>
        <v>1</v>
      </c>
      <c r="R614">
        <f t="shared" si="55"/>
        <v>0</v>
      </c>
      <c r="S614" s="2">
        <f t="shared" ca="1" si="60"/>
        <v>1037.0113994202939</v>
      </c>
      <c r="T614" s="2">
        <f t="shared" ca="1" si="61"/>
        <v>996.18842971656545</v>
      </c>
    </row>
    <row r="615" spans="1:20" x14ac:dyDescent="0.25">
      <c r="A615" t="s">
        <v>126</v>
      </c>
      <c r="C615" t="str">
        <f t="shared" si="66"/>
        <v>http://www.js-games.de/ger/games/othello/lx/play!</v>
      </c>
      <c r="D615" t="s">
        <v>264</v>
      </c>
      <c r="F615" t="str">
        <f t="shared" si="67"/>
        <v>https://www.onlinespiele-sammlung.de/othello/othello-reversi-games/wing/!</v>
      </c>
      <c r="G615">
        <v>31</v>
      </c>
      <c r="H615">
        <v>33</v>
      </c>
      <c r="I615" cm="1">
        <f t="array" aca="1" ref="I615" ca="1">MAX(ROW($C$1:INDIRECT("$C"&amp;(ROW()-1)))*($C615=$C$1:INDIRECT("$C"&amp;(ROW()-1))),ROW($F$1:INDIRECT("$F"&amp;(ROW()-1)))*($C615=$F$1:INDIRECT("$F"&amp;(ROW()-1))))</f>
        <v>603</v>
      </c>
      <c r="J615" cm="1">
        <f t="array" aca="1" ref="J615" ca="1">MAX(ROW($C$1:INDIRECT("$C"&amp;(ROW()-1)))*($F615=$C$1:INDIRECT("$C"&amp;(ROW()-1))),ROW($F$1:INDIRECT("$F"&amp;(ROW()-1)))*($F615=$F$1:INDIRECT("$F"&amp;(ROW()-1))))</f>
        <v>614</v>
      </c>
      <c r="K615" s="2" cm="1">
        <f t="array" aca="1" ref="K615" ca="1">IF($I615&gt;0,IF(INDEX($C:$C,$I615)=$C615,INDEX($S:$S,$I615),INDEX($T:$T,$I615)),1000)</f>
        <v>961.12150509507842</v>
      </c>
      <c r="L615" s="2" cm="1">
        <f t="array" aca="1" ref="L615" ca="1">IF($J615&gt;0,IF(INDEX($C:$C,$J615)=$F615,INDEX($S:$S,$J615),INDEX($T:$T,$J615)),1000)</f>
        <v>996.18842971656545</v>
      </c>
      <c r="M615">
        <f t="shared" ca="1" si="56"/>
        <v>252.8155383737458</v>
      </c>
      <c r="N615">
        <f t="shared" ca="1" si="57"/>
        <v>309.36492594670625</v>
      </c>
      <c r="O615">
        <f t="shared" ca="1" si="58"/>
        <v>0.44970530713717011</v>
      </c>
      <c r="P615">
        <f t="shared" ca="1" si="59"/>
        <v>0.55029469286282984</v>
      </c>
      <c r="Q615">
        <f t="shared" si="54"/>
        <v>0</v>
      </c>
      <c r="R615">
        <f t="shared" si="55"/>
        <v>1</v>
      </c>
      <c r="S615" s="2">
        <f t="shared" ca="1" si="60"/>
        <v>946.73093526668902</v>
      </c>
      <c r="T615" s="2">
        <f t="shared" ca="1" si="61"/>
        <v>1010.5789995449549</v>
      </c>
    </row>
    <row r="616" spans="1:20" x14ac:dyDescent="0.25">
      <c r="A616" t="s">
        <v>94</v>
      </c>
      <c r="B616" t="s">
        <v>95</v>
      </c>
      <c r="C616" t="str">
        <f t="shared" si="66"/>
        <v>https://www.mathsisfun.com/games/reversi.html!Hard</v>
      </c>
      <c r="D616" t="s">
        <v>264</v>
      </c>
      <c r="F616" t="str">
        <f t="shared" si="67"/>
        <v>https://www.onlinespiele-sammlung.de/othello/othello-reversi-games/wing/!</v>
      </c>
      <c r="G616">
        <v>38</v>
      </c>
      <c r="H616">
        <v>26</v>
      </c>
      <c r="I616" cm="1">
        <f t="array" aca="1" ref="I616" ca="1">MAX(ROW($C$1:INDIRECT("$C"&amp;(ROW()-1)))*($C616=$C$1:INDIRECT("$C"&amp;(ROW()-1))),ROW($F$1:INDIRECT("$F"&amp;(ROW()-1)))*($C616=$F$1:INDIRECT("$F"&amp;(ROW()-1))))</f>
        <v>604</v>
      </c>
      <c r="J616" cm="1">
        <f t="array" aca="1" ref="J616" ca="1">MAX(ROW($C$1:INDIRECT("$C"&amp;(ROW()-1)))*($F616=$C$1:INDIRECT("$C"&amp;(ROW()-1))),ROW($F$1:INDIRECT("$F"&amp;(ROW()-1)))*($F616=$F$1:INDIRECT("$F"&amp;(ROW()-1))))</f>
        <v>615</v>
      </c>
      <c r="K616" s="2" cm="1">
        <f t="array" aca="1" ref="K616" ca="1">IF($I616&gt;0,IF(INDEX($C:$C,$I616)=$C616,INDEX($S:$S,$I616),INDEX($T:$T,$I616)),1000)</f>
        <v>1045.8016943327309</v>
      </c>
      <c r="L616" s="2" cm="1">
        <f t="array" aca="1" ref="L616" ca="1">IF($J616&gt;0,IF(INDEX($C:$C,$J616)=$F616,INDEX($S:$S,$J616),INDEX($T:$T,$J616)),1000)</f>
        <v>1010.5789995449549</v>
      </c>
      <c r="M616">
        <f t="shared" ca="1" si="56"/>
        <v>411.62736203436077</v>
      </c>
      <c r="N616">
        <f t="shared" ca="1" si="57"/>
        <v>336.08373798707061</v>
      </c>
      <c r="O616">
        <f t="shared" ca="1" si="58"/>
        <v>0.55051658591475028</v>
      </c>
      <c r="P616">
        <f t="shared" ca="1" si="59"/>
        <v>0.44948341408524972</v>
      </c>
      <c r="Q616">
        <f t="shared" si="54"/>
        <v>1</v>
      </c>
      <c r="R616">
        <f t="shared" si="55"/>
        <v>0</v>
      </c>
      <c r="S616" s="2">
        <f t="shared" ca="1" si="60"/>
        <v>1060.1851635834589</v>
      </c>
      <c r="T616" s="2">
        <f t="shared" ca="1" si="61"/>
        <v>996.19553029422684</v>
      </c>
    </row>
    <row r="617" spans="1:20" x14ac:dyDescent="0.25">
      <c r="A617" t="s">
        <v>125</v>
      </c>
      <c r="C617" t="str">
        <f t="shared" si="66"/>
        <v>http://www.aurochs.org/games/cowthello/!</v>
      </c>
      <c r="D617" t="s">
        <v>264</v>
      </c>
      <c r="F617" t="str">
        <f t="shared" si="67"/>
        <v>https://www.onlinespiele-sammlung.de/othello/othello-reversi-games/wing/!</v>
      </c>
      <c r="G617">
        <v>36</v>
      </c>
      <c r="H617">
        <v>28</v>
      </c>
      <c r="I617" cm="1">
        <f t="array" aca="1" ref="I617" ca="1">MAX(ROW($C$1:INDIRECT("$C"&amp;(ROW()-1)))*($C617=$C$1:INDIRECT("$C"&amp;(ROW()-1))),ROW($F$1:INDIRECT("$F"&amp;(ROW()-1)))*($C617=$F$1:INDIRECT("$F"&amp;(ROW()-1))))</f>
        <v>605</v>
      </c>
      <c r="J617" cm="1">
        <f t="array" aca="1" ref="J617" ca="1">MAX(ROW($C$1:INDIRECT("$C"&amp;(ROW()-1)))*($F617=$C$1:INDIRECT("$C"&amp;(ROW()-1))),ROW($F$1:INDIRECT("$F"&amp;(ROW()-1)))*($F617=$F$1:INDIRECT("$F"&amp;(ROW()-1))))</f>
        <v>616</v>
      </c>
      <c r="K617" s="2" cm="1">
        <f t="array" aca="1" ref="K617" ca="1">IF($I617&gt;0,IF(INDEX($C:$C,$I617)=$C617,INDEX($S:$S,$I617),INDEX($T:$T,$I617)),1000)</f>
        <v>959.24875616587428</v>
      </c>
      <c r="L617" s="2" cm="1">
        <f t="array" aca="1" ref="L617" ca="1">IF($J617&gt;0,IF(INDEX($C:$C,$J617)=$F617,INDEX($S:$S,$J617),INDEX($T:$T,$J617)),1000)</f>
        <v>996.19553029422684</v>
      </c>
      <c r="M617">
        <f t="shared" ca="1" si="56"/>
        <v>250.10472147437872</v>
      </c>
      <c r="N617">
        <f t="shared" ca="1" si="57"/>
        <v>309.37757125230002</v>
      </c>
      <c r="O617">
        <f t="shared" ca="1" si="58"/>
        <v>0.44702884206660898</v>
      </c>
      <c r="P617">
        <f t="shared" ca="1" si="59"/>
        <v>0.55297115793339113</v>
      </c>
      <c r="Q617">
        <f t="shared" si="54"/>
        <v>1</v>
      </c>
      <c r="R617">
        <f t="shared" si="55"/>
        <v>0</v>
      </c>
      <c r="S617" s="2">
        <f t="shared" ca="1" si="60"/>
        <v>976.94383321974283</v>
      </c>
      <c r="T617" s="2">
        <f t="shared" ca="1" si="61"/>
        <v>978.5004532403583</v>
      </c>
    </row>
    <row r="618" spans="1:20" x14ac:dyDescent="0.25">
      <c r="A618" t="s">
        <v>198</v>
      </c>
      <c r="C618" t="str">
        <f t="shared" si="66"/>
        <v>https://lazy-guy.github.io/reversi/index.html!</v>
      </c>
      <c r="D618" t="s">
        <v>264</v>
      </c>
      <c r="F618" t="str">
        <f t="shared" si="67"/>
        <v>https://www.onlinespiele-sammlung.de/othello/othello-reversi-games/wing/!</v>
      </c>
      <c r="G618">
        <v>21</v>
      </c>
      <c r="H618">
        <v>0</v>
      </c>
      <c r="I618" cm="1">
        <f t="array" aca="1" ref="I618" ca="1">MAX(ROW($C$1:INDIRECT("$C"&amp;(ROW()-1)))*($C618=$C$1:INDIRECT("$C"&amp;(ROW()-1))),ROW($F$1:INDIRECT("$F"&amp;(ROW()-1)))*($C618=$F$1:INDIRECT("$F"&amp;(ROW()-1))))</f>
        <v>606</v>
      </c>
      <c r="J618" cm="1">
        <f t="array" aca="1" ref="J618" ca="1">MAX(ROW($C$1:INDIRECT("$C"&amp;(ROW()-1)))*($F618=$C$1:INDIRECT("$C"&amp;(ROW()-1))),ROW($F$1:INDIRECT("$F"&amp;(ROW()-1)))*($F618=$F$1:INDIRECT("$F"&amp;(ROW()-1))))</f>
        <v>617</v>
      </c>
      <c r="K618" s="2" cm="1">
        <f t="array" aca="1" ref="K618" ca="1">IF($I618&gt;0,IF(INDEX($C:$C,$I618)=$C618,INDEX($S:$S,$I618),INDEX($T:$T,$I618)),1000)</f>
        <v>892.54354201971512</v>
      </c>
      <c r="L618" s="2" cm="1">
        <f t="array" aca="1" ref="L618" ca="1">IF($J618&gt;0,IF(INDEX($C:$C,$J618)=$F618,INDEX($S:$S,$J618),INDEX($T:$T,$J618)),1000)</f>
        <v>978.5004532403583</v>
      </c>
      <c r="M618">
        <f t="shared" ca="1" si="56"/>
        <v>170.35655734909352</v>
      </c>
      <c r="N618">
        <f t="shared" ca="1" si="57"/>
        <v>279.41591115846416</v>
      </c>
      <c r="O618">
        <f t="shared" ca="1" si="58"/>
        <v>0.37876163900021143</v>
      </c>
      <c r="P618">
        <f t="shared" ca="1" si="59"/>
        <v>0.62123836099978857</v>
      </c>
      <c r="Q618">
        <f t="shared" si="54"/>
        <v>1</v>
      </c>
      <c r="R618">
        <f t="shared" si="55"/>
        <v>0</v>
      </c>
      <c r="S618" s="2">
        <f t="shared" ca="1" si="60"/>
        <v>912.4231695717084</v>
      </c>
      <c r="T618" s="2">
        <f t="shared" ca="1" si="61"/>
        <v>958.62082568836502</v>
      </c>
    </row>
    <row r="619" spans="1:20" x14ac:dyDescent="0.25">
      <c r="A619" t="s">
        <v>104</v>
      </c>
      <c r="B619" s="1" t="s">
        <v>88</v>
      </c>
      <c r="C619" t="str">
        <f t="shared" si="66"/>
        <v>https://codepen.io/coder728391/pen/mMZOxB!</v>
      </c>
      <c r="D619" t="s">
        <v>264</v>
      </c>
      <c r="F619" t="str">
        <f t="shared" si="67"/>
        <v>https://www.onlinespiele-sammlung.de/othello/othello-reversi-games/wing/!</v>
      </c>
      <c r="G619">
        <v>25</v>
      </c>
      <c r="H619">
        <v>39</v>
      </c>
      <c r="I619" cm="1">
        <f t="array" aca="1" ref="I619" ca="1">MAX(ROW($C$1:INDIRECT("$C"&amp;(ROW()-1)))*($C619=$C$1:INDIRECT("$C"&amp;(ROW()-1))),ROW($F$1:INDIRECT("$F"&amp;(ROW()-1)))*($C619=$F$1:INDIRECT("$F"&amp;(ROW()-1))))</f>
        <v>607</v>
      </c>
      <c r="J619" cm="1">
        <f t="array" aca="1" ref="J619" ca="1">MAX(ROW($C$1:INDIRECT("$C"&amp;(ROW()-1)))*($F619=$C$1:INDIRECT("$C"&amp;(ROW()-1))),ROW($F$1:INDIRECT("$F"&amp;(ROW()-1)))*($F619=$F$1:INDIRECT("$F"&amp;(ROW()-1))))</f>
        <v>618</v>
      </c>
      <c r="K619" s="2" cm="1">
        <f t="array" aca="1" ref="K619" ca="1">IF($I619&gt;0,IF(INDEX($C:$C,$I619)=$C619,INDEX($S:$S,$I619),INDEX($T:$T,$I619)),1000)</f>
        <v>938.54430073278411</v>
      </c>
      <c r="L619" s="2" cm="1">
        <f t="array" aca="1" ref="L619" ca="1">IF($J619&gt;0,IF(INDEX($C:$C,$J619)=$F619,INDEX($S:$S,$J619),INDEX($T:$T,$J619)),1000)</f>
        <v>958.62082568836502</v>
      </c>
      <c r="M619">
        <f t="shared" ca="1" si="56"/>
        <v>222.00397562986717</v>
      </c>
      <c r="N619">
        <f t="shared" ca="1" si="57"/>
        <v>249.20231028058322</v>
      </c>
      <c r="O619">
        <f t="shared" ca="1" si="58"/>
        <v>0.47113967336178014</v>
      </c>
      <c r="P619">
        <f t="shared" ca="1" si="59"/>
        <v>0.52886032663821991</v>
      </c>
      <c r="Q619">
        <f t="shared" si="54"/>
        <v>0</v>
      </c>
      <c r="R619">
        <f t="shared" si="55"/>
        <v>1</v>
      </c>
      <c r="S619" s="2">
        <f t="shared" ca="1" si="60"/>
        <v>923.46783118520716</v>
      </c>
      <c r="T619" s="2">
        <f t="shared" ca="1" si="61"/>
        <v>973.69729523594197</v>
      </c>
    </row>
    <row r="620" spans="1:20" x14ac:dyDescent="0.25">
      <c r="A620" t="s">
        <v>253</v>
      </c>
      <c r="B620" t="s">
        <v>267</v>
      </c>
      <c r="C620" t="str">
        <f t="shared" si="66"/>
        <v>https://www.haxx.se/home/games/othello/index.shtml!Master</v>
      </c>
      <c r="D620" t="s">
        <v>265</v>
      </c>
      <c r="F620" t="str">
        <f t="shared" si="67"/>
        <v>https://www.onlinespiele-sammlung.de/othello/othello-reversi-games/jayssite/!</v>
      </c>
      <c r="G620">
        <v>46</v>
      </c>
      <c r="H620">
        <v>0</v>
      </c>
      <c r="I620" cm="1">
        <f t="array" aca="1" ref="I620" ca="1">MAX(ROW($C$1:INDIRECT("$C"&amp;(ROW()-1)))*($C620=$C$1:INDIRECT("$C"&amp;(ROW()-1))),ROW($F$1:INDIRECT("$F"&amp;(ROW()-1)))*($C620=$F$1:INDIRECT("$F"&amp;(ROW()-1))))</f>
        <v>608</v>
      </c>
      <c r="J620" cm="1">
        <f t="array" aca="1" ref="J620" ca="1">MAX(ROW($C$1:INDIRECT("$C"&amp;(ROW()-1)))*($F620=$C$1:INDIRECT("$C"&amp;(ROW()-1))),ROW($F$1:INDIRECT("$F"&amp;(ROW()-1)))*($F620=$F$1:INDIRECT("$F"&amp;(ROW()-1))))</f>
        <v>0</v>
      </c>
      <c r="K620" s="2" cm="1">
        <f t="array" aca="1" ref="K620" ca="1">IF($I620&gt;0,IF(INDEX($C:$C,$I620)=$C620,INDEX($S:$S,$I620),INDEX($T:$T,$I620)),1000)</f>
        <v>1127.6611212288988</v>
      </c>
      <c r="L620" s="2" cm="1">
        <f t="array" aca="1" ref="L620" ca="1">IF($J620&gt;0,IF(INDEX($C:$C,$J620)=$F620,INDEX($S:$S,$J620),INDEX($T:$T,$J620)),1000)</f>
        <v>1000</v>
      </c>
      <c r="M620">
        <f t="shared" ca="1" si="56"/>
        <v>659.40586116157203</v>
      </c>
      <c r="N620">
        <f t="shared" ca="1" si="57"/>
        <v>316.22776601683825</v>
      </c>
      <c r="O620">
        <f t="shared" ca="1" si="58"/>
        <v>0.67587447049012905</v>
      </c>
      <c r="P620">
        <f t="shared" ca="1" si="59"/>
        <v>0.32412552950987095</v>
      </c>
      <c r="Q620">
        <f t="shared" si="54"/>
        <v>1</v>
      </c>
      <c r="R620">
        <f t="shared" si="55"/>
        <v>0</v>
      </c>
      <c r="S620" s="2">
        <f t="shared" ca="1" si="60"/>
        <v>1138.0331381732146</v>
      </c>
      <c r="T620" s="2">
        <f t="shared" ca="1" si="61"/>
        <v>989.62798305568413</v>
      </c>
    </row>
    <row r="621" spans="1:20" x14ac:dyDescent="0.25">
      <c r="A621" t="s">
        <v>255</v>
      </c>
      <c r="B621" t="s">
        <v>266</v>
      </c>
      <c r="C621" t="str">
        <f t="shared" si="66"/>
        <v>https://www.gamecraft.de/reversi/index.htm!Testphase 4</v>
      </c>
      <c r="D621" t="s">
        <v>265</v>
      </c>
      <c r="F621" t="str">
        <f t="shared" si="67"/>
        <v>https://www.onlinespiele-sammlung.de/othello/othello-reversi-games/jayssite/!</v>
      </c>
      <c r="G621">
        <v>41</v>
      </c>
      <c r="H621">
        <v>23</v>
      </c>
      <c r="I621" cm="1">
        <f t="array" aca="1" ref="I621" ca="1">MAX(ROW($C$1:INDIRECT("$C"&amp;(ROW()-1)))*($C621=$C$1:INDIRECT("$C"&amp;(ROW()-1))),ROW($F$1:INDIRECT("$F"&amp;(ROW()-1)))*($C621=$F$1:INDIRECT("$F"&amp;(ROW()-1))))</f>
        <v>609</v>
      </c>
      <c r="J621" cm="1">
        <f t="array" aca="1" ref="J621" ca="1">MAX(ROW($C$1:INDIRECT("$C"&amp;(ROW()-1)))*($F621=$C$1:INDIRECT("$C"&amp;(ROW()-1))),ROW($F$1:INDIRECT("$F"&amp;(ROW()-1)))*($F621=$F$1:INDIRECT("$F"&amp;(ROW()-1))))</f>
        <v>620</v>
      </c>
      <c r="K621" s="2" cm="1">
        <f t="array" aca="1" ref="K621" ca="1">IF($I621&gt;0,IF(INDEX($C:$C,$I621)=$C621,INDEX($S:$S,$I621),INDEX($T:$T,$I621)),1000)</f>
        <v>989.24510668922551</v>
      </c>
      <c r="L621" s="2" cm="1">
        <f t="array" aca="1" ref="L621" ca="1">IF($J621&gt;0,IF(INDEX($C:$C,$J621)=$F621,INDEX($S:$S,$J621),INDEX($T:$T,$J621)),1000)</f>
        <v>989.62798305568413</v>
      </c>
      <c r="M621">
        <f t="shared" ca="1" si="56"/>
        <v>297.24377397933108</v>
      </c>
      <c r="N621">
        <f t="shared" ca="1" si="57"/>
        <v>297.89962576789389</v>
      </c>
      <c r="O621">
        <f t="shared" ca="1" si="58"/>
        <v>0.49944899683938243</v>
      </c>
      <c r="P621">
        <f t="shared" ca="1" si="59"/>
        <v>0.50055100316061762</v>
      </c>
      <c r="Q621">
        <f t="shared" si="54"/>
        <v>1</v>
      </c>
      <c r="R621">
        <f t="shared" si="55"/>
        <v>0</v>
      </c>
      <c r="S621" s="2">
        <f t="shared" ca="1" si="60"/>
        <v>1005.2627387903652</v>
      </c>
      <c r="T621" s="2">
        <f t="shared" ca="1" si="61"/>
        <v>973.6103509545444</v>
      </c>
    </row>
    <row r="622" spans="1:20" x14ac:dyDescent="0.25">
      <c r="A622" t="s">
        <v>257</v>
      </c>
      <c r="C622" t="str">
        <f t="shared" si="66"/>
        <v>https://www.onlinespiele-sammlung.de/othello/othello-reversi-games/higuchi/!</v>
      </c>
      <c r="D622" t="s">
        <v>265</v>
      </c>
      <c r="F622" t="str">
        <f t="shared" si="67"/>
        <v>https://www.onlinespiele-sammlung.de/othello/othello-reversi-games/jayssite/!</v>
      </c>
      <c r="G622">
        <v>31</v>
      </c>
      <c r="H622">
        <v>33</v>
      </c>
      <c r="I622" cm="1">
        <f t="array" aca="1" ref="I622" ca="1">MAX(ROW($C$1:INDIRECT("$C"&amp;(ROW()-1)))*($C622=$C$1:INDIRECT("$C"&amp;(ROW()-1))),ROW($F$1:INDIRECT("$F"&amp;(ROW()-1)))*($C622=$F$1:INDIRECT("$F"&amp;(ROW()-1))))</f>
        <v>610</v>
      </c>
      <c r="J622" cm="1">
        <f t="array" aca="1" ref="J622" ca="1">MAX(ROW($C$1:INDIRECT("$C"&amp;(ROW()-1)))*($F622=$C$1:INDIRECT("$C"&amp;(ROW()-1))),ROW($F$1:INDIRECT("$F"&amp;(ROW()-1)))*($F622=$F$1:INDIRECT("$F"&amp;(ROW()-1))))</f>
        <v>621</v>
      </c>
      <c r="K622" s="2" cm="1">
        <f t="array" aca="1" ref="K622" ca="1">IF($I622&gt;0,IF(INDEX($C:$C,$I622)=$C622,INDEX($S:$S,$I622),INDEX($T:$T,$I622)),1000)</f>
        <v>925.92557459602278</v>
      </c>
      <c r="L622" s="2" cm="1">
        <f t="array" aca="1" ref="L622" ca="1">IF($J622&gt;0,IF(INDEX($C:$C,$J622)=$F622,INDEX($S:$S,$J622),INDEX($T:$T,$J622)),1000)</f>
        <v>973.6103509545444</v>
      </c>
      <c r="M622">
        <f t="shared" ca="1" si="56"/>
        <v>206.44954805765593</v>
      </c>
      <c r="N622">
        <f t="shared" ca="1" si="57"/>
        <v>271.66011323802917</v>
      </c>
      <c r="O622">
        <f t="shared" ca="1" si="58"/>
        <v>0.43180375710914154</v>
      </c>
      <c r="P622">
        <f t="shared" ca="1" si="59"/>
        <v>0.56819624289085846</v>
      </c>
      <c r="Q622">
        <f t="shared" si="54"/>
        <v>0</v>
      </c>
      <c r="R622">
        <f t="shared" si="55"/>
        <v>1</v>
      </c>
      <c r="S622" s="2">
        <f t="shared" ca="1" si="60"/>
        <v>912.1078543685303</v>
      </c>
      <c r="T622" s="2">
        <f t="shared" ca="1" si="61"/>
        <v>987.42807118203689</v>
      </c>
    </row>
    <row r="623" spans="1:20" x14ac:dyDescent="0.25">
      <c r="A623" t="s">
        <v>258</v>
      </c>
      <c r="C623" t="str">
        <f t="shared" si="66"/>
        <v>https://www.cs.kent.edu/~jbirk/Web/JavaScript/othello/othello.html!</v>
      </c>
      <c r="D623" t="s">
        <v>265</v>
      </c>
      <c r="F623" t="str">
        <f t="shared" si="67"/>
        <v>https://www.onlinespiele-sammlung.de/othello/othello-reversi-games/jayssite/!</v>
      </c>
      <c r="G623">
        <v>20</v>
      </c>
      <c r="H623">
        <v>44</v>
      </c>
      <c r="I623" cm="1">
        <f t="array" aca="1" ref="I623" ca="1">MAX(ROW($C$1:INDIRECT("$C"&amp;(ROW()-1)))*($C623=$C$1:INDIRECT("$C"&amp;(ROW()-1))),ROW($F$1:INDIRECT("$F"&amp;(ROW()-1)))*($C623=$F$1:INDIRECT("$F"&amp;(ROW()-1))))</f>
        <v>611</v>
      </c>
      <c r="J623" cm="1">
        <f t="array" aca="1" ref="J623" ca="1">MAX(ROW($C$1:INDIRECT("$C"&amp;(ROW()-1)))*($F623=$C$1:INDIRECT("$C"&amp;(ROW()-1))),ROW($F$1:INDIRECT("$F"&amp;(ROW()-1)))*($F623=$F$1:INDIRECT("$F"&amp;(ROW()-1))))</f>
        <v>622</v>
      </c>
      <c r="K623" s="2" cm="1">
        <f t="array" aca="1" ref="K623" ca="1">IF($I623&gt;0,IF(INDEX($C:$C,$I623)=$C623,INDEX($S:$S,$I623),INDEX($T:$T,$I623)),1000)</f>
        <v>884.73161958040259</v>
      </c>
      <c r="L623" s="2" cm="1">
        <f t="array" aca="1" ref="L623" ca="1">IF($J623&gt;0,IF(INDEX($C:$C,$J623)=$F623,INDEX($S:$S,$J623),INDEX($T:$T,$J623)),1000)</f>
        <v>987.42807118203689</v>
      </c>
      <c r="M623">
        <f t="shared" ca="1" si="56"/>
        <v>162.86548201308545</v>
      </c>
      <c r="N623">
        <f t="shared" ca="1" si="57"/>
        <v>294.15089758791339</v>
      </c>
      <c r="O623">
        <f t="shared" ca="1" si="58"/>
        <v>0.35636683778221739</v>
      </c>
      <c r="P623">
        <f t="shared" ca="1" si="59"/>
        <v>0.64363316221778255</v>
      </c>
      <c r="Q623">
        <f t="shared" si="54"/>
        <v>0</v>
      </c>
      <c r="R623">
        <f t="shared" si="55"/>
        <v>1</v>
      </c>
      <c r="S623" s="2">
        <f t="shared" ca="1" si="60"/>
        <v>873.32788077137161</v>
      </c>
      <c r="T623" s="2">
        <f t="shared" ca="1" si="61"/>
        <v>998.83180999106787</v>
      </c>
    </row>
    <row r="624" spans="1:20" x14ac:dyDescent="0.25">
      <c r="A624" t="s">
        <v>246</v>
      </c>
      <c r="C624" t="str">
        <f t="shared" si="66"/>
        <v>https://www.vint.ee/en-gb/games/#othello!</v>
      </c>
      <c r="D624" t="s">
        <v>265</v>
      </c>
      <c r="F624" t="str">
        <f t="shared" si="67"/>
        <v>https://www.onlinespiele-sammlung.de/othello/othello-reversi-games/jayssite/!</v>
      </c>
      <c r="G624">
        <v>59</v>
      </c>
      <c r="H624">
        <v>5</v>
      </c>
      <c r="I624" cm="1">
        <f t="array" aca="1" ref="I624" ca="1">MAX(ROW($C$1:INDIRECT("$C"&amp;(ROW()-1)))*($C624=$C$1:INDIRECT("$C"&amp;(ROW()-1))),ROW($F$1:INDIRECT("$F"&amp;(ROW()-1)))*($C624=$F$1:INDIRECT("$F"&amp;(ROW()-1))))</f>
        <v>612</v>
      </c>
      <c r="J624" cm="1">
        <f t="array" aca="1" ref="J624" ca="1">MAX(ROW($C$1:INDIRECT("$C"&amp;(ROW()-1)))*($F624=$C$1:INDIRECT("$C"&amp;(ROW()-1))),ROW($F$1:INDIRECT("$F"&amp;(ROW()-1)))*($F624=$F$1:INDIRECT("$F"&amp;(ROW()-1))))</f>
        <v>623</v>
      </c>
      <c r="K624" s="2" cm="1">
        <f t="array" aca="1" ref="K624" ca="1">IF($I624&gt;0,IF(INDEX($C:$C,$I624)=$C624,INDEX($S:$S,$I624),INDEX($T:$T,$I624)),1000)</f>
        <v>942.89661562112383</v>
      </c>
      <c r="L624" s="2" cm="1">
        <f t="array" aca="1" ref="L624" ca="1">IF($J624&gt;0,IF(INDEX($C:$C,$J624)=$F624,INDEX($S:$S,$J624),INDEX($T:$T,$J624)),1000)</f>
        <v>998.83180999106787</v>
      </c>
      <c r="M624">
        <f t="shared" ca="1" si="56"/>
        <v>227.63631104957503</v>
      </c>
      <c r="N624">
        <f t="shared" ca="1" si="57"/>
        <v>314.10838145873771</v>
      </c>
      <c r="O624">
        <f t="shared" ca="1" si="58"/>
        <v>0.42019112360031491</v>
      </c>
      <c r="P624">
        <f t="shared" ca="1" si="59"/>
        <v>0.57980887639968515</v>
      </c>
      <c r="Q624">
        <f t="shared" si="54"/>
        <v>1</v>
      </c>
      <c r="R624">
        <f t="shared" si="55"/>
        <v>0</v>
      </c>
      <c r="S624" s="2">
        <f t="shared" ca="1" si="60"/>
        <v>961.45049966591375</v>
      </c>
      <c r="T624" s="2">
        <f t="shared" ca="1" si="61"/>
        <v>980.27792594627795</v>
      </c>
    </row>
    <row r="625" spans="1:20" x14ac:dyDescent="0.25">
      <c r="A625" t="s">
        <v>112</v>
      </c>
      <c r="B625">
        <v>3</v>
      </c>
      <c r="C625" t="str">
        <f t="shared" si="66"/>
        <v>https://lazymuttgames.com/games/Othello/!3</v>
      </c>
      <c r="D625" t="s">
        <v>265</v>
      </c>
      <c r="F625" t="str">
        <f t="shared" si="67"/>
        <v>https://www.onlinespiele-sammlung.de/othello/othello-reversi-games/jayssite/!</v>
      </c>
      <c r="G625">
        <v>13</v>
      </c>
      <c r="H625">
        <v>51</v>
      </c>
      <c r="I625" cm="1">
        <f t="array" aca="1" ref="I625" ca="1">MAX(ROW($C$1:INDIRECT("$C"&amp;(ROW()-1)))*($C625=$C$1:INDIRECT("$C"&amp;(ROW()-1))),ROW($F$1:INDIRECT("$F"&amp;(ROW()-1)))*($C625=$F$1:INDIRECT("$F"&amp;(ROW()-1))))</f>
        <v>613</v>
      </c>
      <c r="J625" cm="1">
        <f t="array" aca="1" ref="J625" ca="1">MAX(ROW($C$1:INDIRECT("$C"&amp;(ROW()-1)))*($F625=$C$1:INDIRECT("$C"&amp;(ROW()-1))),ROW($F$1:INDIRECT("$F"&amp;(ROW()-1)))*($F625=$F$1:INDIRECT("$F"&amp;(ROW()-1))))</f>
        <v>624</v>
      </c>
      <c r="K625" s="2" cm="1">
        <f t="array" aca="1" ref="K625" ca="1">IF($I625&gt;0,IF(INDEX($C:$C,$I625)=$C625,INDEX($S:$S,$I625),INDEX($T:$T,$I625)),1000)</f>
        <v>1011.8150291825723</v>
      </c>
      <c r="L625" s="2" cm="1">
        <f t="array" aca="1" ref="L625" ca="1">IF($J625&gt;0,IF(INDEX($C:$C,$J625)=$F625,INDEX($S:$S,$J625),INDEX($T:$T,$J625)),1000)</f>
        <v>980.27792594627795</v>
      </c>
      <c r="M625">
        <f t="shared" ca="1" si="56"/>
        <v>338.48355448041059</v>
      </c>
      <c r="N625">
        <f t="shared" ca="1" si="57"/>
        <v>282.2895587427019</v>
      </c>
      <c r="O625">
        <f t="shared" ca="1" si="58"/>
        <v>0.54526129961230463</v>
      </c>
      <c r="P625">
        <f t="shared" ca="1" si="59"/>
        <v>0.45473870038769548</v>
      </c>
      <c r="Q625">
        <f t="shared" ref="Q625:Q765" si="68">IF($G625&gt;$H625,1,IF($G625&lt;$H625,0,0.5))</f>
        <v>0</v>
      </c>
      <c r="R625">
        <f t="shared" ref="R625:R765" si="69">IF($G625&lt;$H625,1,IF($G625&gt;$H625,0,0.5))</f>
        <v>1</v>
      </c>
      <c r="S625" s="2">
        <f t="shared" ca="1" si="60"/>
        <v>994.36666759497859</v>
      </c>
      <c r="T625" s="2">
        <f t="shared" ca="1" si="61"/>
        <v>997.72628753387164</v>
      </c>
    </row>
    <row r="626" spans="1:20" x14ac:dyDescent="0.25">
      <c r="A626" t="s">
        <v>103</v>
      </c>
      <c r="B626" t="s">
        <v>95</v>
      </c>
      <c r="C626" t="str">
        <f t="shared" si="66"/>
        <v>https://reversi.zone/!Hard</v>
      </c>
      <c r="D626" t="s">
        <v>265</v>
      </c>
      <c r="F626" t="str">
        <f t="shared" si="67"/>
        <v>https://www.onlinespiele-sammlung.de/othello/othello-reversi-games/jayssite/!</v>
      </c>
      <c r="G626">
        <v>47</v>
      </c>
      <c r="H626">
        <v>17</v>
      </c>
      <c r="I626" cm="1">
        <f t="array" aca="1" ref="I626" ca="1">MAX(ROW($C$1:INDIRECT("$C"&amp;(ROW()-1)))*($C626=$C$1:INDIRECT("$C"&amp;(ROW()-1))),ROW($F$1:INDIRECT("$F"&amp;(ROW()-1)))*($C626=$F$1:INDIRECT("$F"&amp;(ROW()-1))))</f>
        <v>614</v>
      </c>
      <c r="J626" cm="1">
        <f t="array" aca="1" ref="J626" ca="1">MAX(ROW($C$1:INDIRECT("$C"&amp;(ROW()-1)))*($F626=$C$1:INDIRECT("$C"&amp;(ROW()-1))),ROW($F$1:INDIRECT("$F"&amp;(ROW()-1)))*($F626=$F$1:INDIRECT("$F"&amp;(ROW()-1))))</f>
        <v>625</v>
      </c>
      <c r="K626" s="2" cm="1">
        <f t="array" aca="1" ref="K626" ca="1">IF($I626&gt;0,IF(INDEX($C:$C,$I626)=$C626,INDEX($S:$S,$I626),INDEX($T:$T,$I626)),1000)</f>
        <v>1037.0113994202939</v>
      </c>
      <c r="L626" s="2" cm="1">
        <f t="array" aca="1" ref="L626" ca="1">IF($J626&gt;0,IF(INDEX($C:$C,$J626)=$F626,INDEX($S:$S,$J626),INDEX($T:$T,$J626)),1000)</f>
        <v>997.72628753387164</v>
      </c>
      <c r="M626">
        <f t="shared" ca="1" si="56"/>
        <v>391.31680462538213</v>
      </c>
      <c r="N626">
        <f t="shared" ca="1" si="57"/>
        <v>312.11577459826145</v>
      </c>
      <c r="O626">
        <f t="shared" ca="1" si="58"/>
        <v>0.55629610595697199</v>
      </c>
      <c r="P626">
        <f t="shared" ca="1" si="59"/>
        <v>0.44370389404302796</v>
      </c>
      <c r="Q626">
        <f t="shared" si="68"/>
        <v>1</v>
      </c>
      <c r="R626">
        <f t="shared" si="69"/>
        <v>0</v>
      </c>
      <c r="S626" s="2">
        <f t="shared" ca="1" si="60"/>
        <v>1051.2099240296707</v>
      </c>
      <c r="T626" s="2">
        <f t="shared" ca="1" si="61"/>
        <v>983.52776292449471</v>
      </c>
    </row>
    <row r="627" spans="1:20" x14ac:dyDescent="0.25">
      <c r="A627" t="s">
        <v>126</v>
      </c>
      <c r="C627" t="str">
        <f t="shared" si="66"/>
        <v>http://www.js-games.de/ger/games/othello/lx/play!</v>
      </c>
      <c r="D627" t="s">
        <v>265</v>
      </c>
      <c r="F627" t="str">
        <f t="shared" si="67"/>
        <v>https://www.onlinespiele-sammlung.de/othello/othello-reversi-games/jayssite/!</v>
      </c>
      <c r="G627">
        <v>41</v>
      </c>
      <c r="H627">
        <v>23</v>
      </c>
      <c r="I627" cm="1">
        <f t="array" aca="1" ref="I627" ca="1">MAX(ROW($C$1:INDIRECT("$C"&amp;(ROW()-1)))*($C627=$C$1:INDIRECT("$C"&amp;(ROW()-1))),ROW($F$1:INDIRECT("$F"&amp;(ROW()-1)))*($C627=$F$1:INDIRECT("$F"&amp;(ROW()-1))))</f>
        <v>615</v>
      </c>
      <c r="J627" cm="1">
        <f t="array" aca="1" ref="J627" ca="1">MAX(ROW($C$1:INDIRECT("$C"&amp;(ROW()-1)))*($F627=$C$1:INDIRECT("$C"&amp;(ROW()-1))),ROW($F$1:INDIRECT("$F"&amp;(ROW()-1)))*($F627=$F$1:INDIRECT("$F"&amp;(ROW()-1))))</f>
        <v>626</v>
      </c>
      <c r="K627" s="2" cm="1">
        <f t="array" aca="1" ref="K627" ca="1">IF($I627&gt;0,IF(INDEX($C:$C,$I627)=$C627,INDEX($S:$S,$I627),INDEX($T:$T,$I627)),1000)</f>
        <v>946.73093526668902</v>
      </c>
      <c r="L627" s="2" cm="1">
        <f t="array" aca="1" ref="L627" ca="1">IF($J627&gt;0,IF(INDEX($C:$C,$J627)=$F627,INDEX($S:$S,$J627),INDEX($T:$T,$J627)),1000)</f>
        <v>983.52776292449471</v>
      </c>
      <c r="M627">
        <f t="shared" ca="1" si="56"/>
        <v>232.71658657337164</v>
      </c>
      <c r="N627">
        <f t="shared" ca="1" si="57"/>
        <v>287.62021547954174</v>
      </c>
      <c r="O627">
        <f t="shared" ca="1" si="58"/>
        <v>0.44724222014514847</v>
      </c>
      <c r="P627">
        <f t="shared" ca="1" si="59"/>
        <v>0.55275777985485153</v>
      </c>
      <c r="Q627">
        <f t="shared" si="68"/>
        <v>1</v>
      </c>
      <c r="R627">
        <f t="shared" si="69"/>
        <v>0</v>
      </c>
      <c r="S627" s="2">
        <f t="shared" ca="1" si="60"/>
        <v>964.41918422204424</v>
      </c>
      <c r="T627" s="2">
        <f t="shared" ca="1" si="61"/>
        <v>965.83951396913949</v>
      </c>
    </row>
    <row r="628" spans="1:20" x14ac:dyDescent="0.25">
      <c r="A628" t="s">
        <v>94</v>
      </c>
      <c r="B628" t="s">
        <v>95</v>
      </c>
      <c r="C628" t="str">
        <f t="shared" si="66"/>
        <v>https://www.mathsisfun.com/games/reversi.html!Hard</v>
      </c>
      <c r="D628" t="s">
        <v>265</v>
      </c>
      <c r="F628" t="str">
        <f t="shared" si="67"/>
        <v>https://www.onlinespiele-sammlung.de/othello/othello-reversi-games/jayssite/!</v>
      </c>
      <c r="G628">
        <v>23</v>
      </c>
      <c r="H628">
        <v>0</v>
      </c>
      <c r="I628" cm="1">
        <f t="array" aca="1" ref="I628" ca="1">MAX(ROW($C$1:INDIRECT("$C"&amp;(ROW()-1)))*($C628=$C$1:INDIRECT("$C"&amp;(ROW()-1))),ROW($F$1:INDIRECT("$F"&amp;(ROW()-1)))*($C628=$F$1:INDIRECT("$F"&amp;(ROW()-1))))</f>
        <v>616</v>
      </c>
      <c r="J628" cm="1">
        <f t="array" aca="1" ref="J628" ca="1">MAX(ROW($C$1:INDIRECT("$C"&amp;(ROW()-1)))*($F628=$C$1:INDIRECT("$C"&amp;(ROW()-1))),ROW($F$1:INDIRECT("$F"&amp;(ROW()-1)))*($F628=$F$1:INDIRECT("$F"&amp;(ROW()-1))))</f>
        <v>627</v>
      </c>
      <c r="K628" s="2" cm="1">
        <f t="array" aca="1" ref="K628" ca="1">IF($I628&gt;0,IF(INDEX($C:$C,$I628)=$C628,INDEX($S:$S,$I628),INDEX($T:$T,$I628)),1000)</f>
        <v>1060.1851635834589</v>
      </c>
      <c r="L628" s="2" cm="1">
        <f t="array" aca="1" ref="L628" ca="1">IF($J628&gt;0,IF(INDEX($C:$C,$J628)=$F628,INDEX($S:$S,$J628),INDEX($T:$T,$J628)),1000)</f>
        <v>965.83951396913949</v>
      </c>
      <c r="M628">
        <f t="shared" ca="1" si="56"/>
        <v>447.15996033677146</v>
      </c>
      <c r="N628">
        <f t="shared" ca="1" si="57"/>
        <v>259.7758562162204</v>
      </c>
      <c r="O628">
        <f t="shared" ca="1" si="58"/>
        <v>0.63253261451246956</v>
      </c>
      <c r="P628">
        <f t="shared" ca="1" si="59"/>
        <v>0.36746738548753055</v>
      </c>
      <c r="Q628">
        <f t="shared" si="68"/>
        <v>1</v>
      </c>
      <c r="R628">
        <f t="shared" si="69"/>
        <v>0</v>
      </c>
      <c r="S628" s="2">
        <f t="shared" ca="1" si="60"/>
        <v>1071.9441199190599</v>
      </c>
      <c r="T628" s="2">
        <f t="shared" ca="1" si="61"/>
        <v>954.08055763353855</v>
      </c>
    </row>
    <row r="629" spans="1:20" x14ac:dyDescent="0.25">
      <c r="A629" t="s">
        <v>125</v>
      </c>
      <c r="C629" t="str">
        <f t="shared" si="66"/>
        <v>http://www.aurochs.org/games/cowthello/!</v>
      </c>
      <c r="D629" t="s">
        <v>265</v>
      </c>
      <c r="F629" t="str">
        <f t="shared" si="67"/>
        <v>https://www.onlinespiele-sammlung.de/othello/othello-reversi-games/jayssite/!</v>
      </c>
      <c r="G629">
        <v>49</v>
      </c>
      <c r="H629">
        <v>15</v>
      </c>
      <c r="I629" cm="1">
        <f t="array" aca="1" ref="I629" ca="1">MAX(ROW($C$1:INDIRECT("$C"&amp;(ROW()-1)))*($C629=$C$1:INDIRECT("$C"&amp;(ROW()-1))),ROW($F$1:INDIRECT("$F"&amp;(ROW()-1)))*($C629=$F$1:INDIRECT("$F"&amp;(ROW()-1))))</f>
        <v>617</v>
      </c>
      <c r="J629" cm="1">
        <f t="array" aca="1" ref="J629" ca="1">MAX(ROW($C$1:INDIRECT("$C"&amp;(ROW()-1)))*($F629=$C$1:INDIRECT("$C"&amp;(ROW()-1))),ROW($F$1:INDIRECT("$F"&amp;(ROW()-1)))*($F629=$F$1:INDIRECT("$F"&amp;(ROW()-1))))</f>
        <v>628</v>
      </c>
      <c r="K629" s="2" cm="1">
        <f t="array" aca="1" ref="K629" ca="1">IF($I629&gt;0,IF(INDEX($C:$C,$I629)=$C629,INDEX($S:$S,$I629),INDEX($T:$T,$I629)),1000)</f>
        <v>976.94383321974283</v>
      </c>
      <c r="L629" s="2" cm="1">
        <f t="array" aca="1" ref="L629" ca="1">IF($J629&gt;0,IF(INDEX($C:$C,$J629)=$F629,INDEX($S:$S,$J629),INDEX($T:$T,$J629)),1000)</f>
        <v>954.08055763353855</v>
      </c>
      <c r="M629">
        <f t="shared" ca="1" si="56"/>
        <v>276.9233540340291</v>
      </c>
      <c r="N629">
        <f t="shared" ca="1" si="57"/>
        <v>242.7735640691844</v>
      </c>
      <c r="O629">
        <f t="shared" ca="1" si="58"/>
        <v>0.53285548631833757</v>
      </c>
      <c r="P629">
        <f t="shared" ca="1" si="59"/>
        <v>0.46714451368166238</v>
      </c>
      <c r="Q629">
        <f t="shared" si="68"/>
        <v>1</v>
      </c>
      <c r="R629">
        <f t="shared" si="69"/>
        <v>0</v>
      </c>
      <c r="S629" s="2">
        <f t="shared" ca="1" si="60"/>
        <v>991.89245765755606</v>
      </c>
      <c r="T629" s="2">
        <f t="shared" ca="1" si="61"/>
        <v>939.13193319572531</v>
      </c>
    </row>
    <row r="630" spans="1:20" x14ac:dyDescent="0.25">
      <c r="A630" t="s">
        <v>198</v>
      </c>
      <c r="C630" t="str">
        <f t="shared" si="66"/>
        <v>https://lazy-guy.github.io/reversi/index.html!</v>
      </c>
      <c r="D630" t="s">
        <v>265</v>
      </c>
      <c r="F630" t="str">
        <f t="shared" si="67"/>
        <v>https://www.onlinespiele-sammlung.de/othello/othello-reversi-games/jayssite/!</v>
      </c>
      <c r="G630">
        <v>13</v>
      </c>
      <c r="H630">
        <v>0</v>
      </c>
      <c r="I630" cm="1">
        <f t="array" aca="1" ref="I630" ca="1">MAX(ROW($C$1:INDIRECT("$C"&amp;(ROW()-1)))*($C630=$C$1:INDIRECT("$C"&amp;(ROW()-1))),ROW($F$1:INDIRECT("$F"&amp;(ROW()-1)))*($C630=$F$1:INDIRECT("$F"&amp;(ROW()-1))))</f>
        <v>618</v>
      </c>
      <c r="J630" cm="1">
        <f t="array" aca="1" ref="J630" ca="1">MAX(ROW($C$1:INDIRECT("$C"&amp;(ROW()-1)))*($F630=$C$1:INDIRECT("$C"&amp;(ROW()-1))),ROW($F$1:INDIRECT("$F"&amp;(ROW()-1)))*($F630=$F$1:INDIRECT("$F"&amp;(ROW()-1))))</f>
        <v>629</v>
      </c>
      <c r="K630" s="2" cm="1">
        <f t="array" aca="1" ref="K630" ca="1">IF($I630&gt;0,IF(INDEX($C:$C,$I630)=$C630,INDEX($S:$S,$I630),INDEX($T:$T,$I630)),1000)</f>
        <v>912.4231695717084</v>
      </c>
      <c r="L630" s="2" cm="1">
        <f t="array" aca="1" ref="L630" ca="1">IF($J630&gt;0,IF(INDEX($C:$C,$J630)=$F630,INDEX($S:$S,$J630),INDEX($T:$T,$J630)),1000)</f>
        <v>939.13193319572531</v>
      </c>
      <c r="M630">
        <f t="shared" ca="1" si="56"/>
        <v>191.01080018047043</v>
      </c>
      <c r="N630">
        <f t="shared" ca="1" si="57"/>
        <v>222.75621658861698</v>
      </c>
      <c r="O630">
        <f t="shared" ca="1" si="58"/>
        <v>0.46163853675912642</v>
      </c>
      <c r="P630">
        <f t="shared" ca="1" si="59"/>
        <v>0.53836146324087364</v>
      </c>
      <c r="Q630">
        <f t="shared" si="68"/>
        <v>1</v>
      </c>
      <c r="R630">
        <f t="shared" si="69"/>
        <v>0</v>
      </c>
      <c r="S630" s="2">
        <f t="shared" ca="1" si="60"/>
        <v>929.6507363954164</v>
      </c>
      <c r="T630" s="2">
        <f t="shared" ca="1" si="61"/>
        <v>921.90436637201731</v>
      </c>
    </row>
    <row r="631" spans="1:20" x14ac:dyDescent="0.25">
      <c r="A631" t="s">
        <v>104</v>
      </c>
      <c r="B631" s="1" t="s">
        <v>88</v>
      </c>
      <c r="C631" t="str">
        <f t="shared" si="66"/>
        <v>https://codepen.io/coder728391/pen/mMZOxB!</v>
      </c>
      <c r="D631" t="s">
        <v>265</v>
      </c>
      <c r="F631" t="str">
        <f t="shared" si="67"/>
        <v>https://www.onlinespiele-sammlung.de/othello/othello-reversi-games/jayssite/!</v>
      </c>
      <c r="G631">
        <v>39</v>
      </c>
      <c r="H631">
        <v>25</v>
      </c>
      <c r="I631" cm="1">
        <f t="array" aca="1" ref="I631" ca="1">MAX(ROW($C$1:INDIRECT("$C"&amp;(ROW()-1)))*($C631=$C$1:INDIRECT("$C"&amp;(ROW()-1))),ROW($F$1:INDIRECT("$F"&amp;(ROW()-1)))*($C631=$F$1:INDIRECT("$F"&amp;(ROW()-1))))</f>
        <v>619</v>
      </c>
      <c r="J631" cm="1">
        <f t="array" aca="1" ref="J631" ca="1">MAX(ROW($C$1:INDIRECT("$C"&amp;(ROW()-1)))*($F631=$C$1:INDIRECT("$C"&amp;(ROW()-1))),ROW($F$1:INDIRECT("$F"&amp;(ROW()-1)))*($F631=$F$1:INDIRECT("$F"&amp;(ROW()-1))))</f>
        <v>630</v>
      </c>
      <c r="K631" s="2" cm="1">
        <f t="array" aca="1" ref="K631" ca="1">IF($I631&gt;0,IF(INDEX($C:$C,$I631)=$C631,INDEX($S:$S,$I631),INDEX($T:$T,$I631)),1000)</f>
        <v>923.46783118520716</v>
      </c>
      <c r="L631" s="2" cm="1">
        <f t="array" aca="1" ref="L631" ca="1">IF($J631&gt;0,IF(INDEX($C:$C,$J631)=$F631,INDEX($S:$S,$J631),INDEX($T:$T,$J631)),1000)</f>
        <v>921.90436637201731</v>
      </c>
      <c r="M631">
        <f t="shared" ca="1" si="56"/>
        <v>203.54928348847076</v>
      </c>
      <c r="N631">
        <f t="shared" ca="1" si="57"/>
        <v>201.72555357475687</v>
      </c>
      <c r="O631">
        <f t="shared" ca="1" si="58"/>
        <v>0.50224999154515648</v>
      </c>
      <c r="P631">
        <f t="shared" ca="1" si="59"/>
        <v>0.49775000845484346</v>
      </c>
      <c r="Q631">
        <f t="shared" si="68"/>
        <v>1</v>
      </c>
      <c r="R631">
        <f t="shared" si="69"/>
        <v>0</v>
      </c>
      <c r="S631" s="2">
        <f t="shared" ca="1" si="60"/>
        <v>939.39583145576216</v>
      </c>
      <c r="T631" s="2">
        <f t="shared" ca="1" si="61"/>
        <v>905.9763661014623</v>
      </c>
    </row>
    <row r="632" spans="1:20" x14ac:dyDescent="0.25">
      <c r="A632" t="s">
        <v>253</v>
      </c>
      <c r="B632" t="s">
        <v>114</v>
      </c>
      <c r="C632" t="str">
        <f t="shared" si="66"/>
        <v>https://www.haxx.se/home/games/othello/index.shtml!Expert</v>
      </c>
      <c r="D632" t="s">
        <v>243</v>
      </c>
      <c r="E632">
        <v>4</v>
      </c>
      <c r="F632" t="str">
        <f t="shared" si="67"/>
        <v>https://www.retrogames.cz/play_052-NES.php?emulator=retrocc!4</v>
      </c>
      <c r="G632">
        <v>31</v>
      </c>
      <c r="H632">
        <v>33</v>
      </c>
      <c r="I632" cm="1">
        <f t="array" aca="1" ref="I632" ca="1">MAX(ROW($C$1:INDIRECT("$C"&amp;(ROW()-1)))*($C632=$C$1:INDIRECT("$C"&amp;(ROW()-1))),ROW($F$1:INDIRECT("$F"&amp;(ROW()-1)))*($C632=$F$1:INDIRECT("$F"&amp;(ROW()-1))))</f>
        <v>0</v>
      </c>
      <c r="J632" cm="1">
        <f t="array" aca="1" ref="J632" ca="1">MAX(ROW($C$1:INDIRECT("$C"&amp;(ROW()-1)))*($F632=$C$1:INDIRECT("$C"&amp;(ROW()-1))),ROW($F$1:INDIRECT("$F"&amp;(ROW()-1)))*($F632=$F$1:INDIRECT("$F"&amp;(ROW()-1))))</f>
        <v>583</v>
      </c>
      <c r="K632" s="2" cm="1">
        <f t="array" aca="1" ref="K632" ca="1">IF($I632&gt;0,IF(INDEX($C:$C,$I632)=$C632,INDEX($S:$S,$I632),INDEX($T:$T,$I632)),1000)</f>
        <v>1000</v>
      </c>
      <c r="L632" s="2" cm="1">
        <f t="array" aca="1" ref="L632" ca="1">IF($J632&gt;0,IF(INDEX($C:$C,$J632)=$F632,INDEX($S:$S,$J632),INDEX($T:$T,$J632)),1000)</f>
        <v>1090.428007187026</v>
      </c>
      <c r="M632">
        <f t="shared" ca="1" si="56"/>
        <v>316.22776601683825</v>
      </c>
      <c r="N632">
        <f t="shared" ca="1" si="57"/>
        <v>532.19405391511202</v>
      </c>
      <c r="O632">
        <f t="shared" ca="1" si="58"/>
        <v>0.37272469729998464</v>
      </c>
      <c r="P632">
        <f t="shared" ca="1" si="59"/>
        <v>0.6272753027000153</v>
      </c>
      <c r="Q632">
        <f t="shared" si="68"/>
        <v>0</v>
      </c>
      <c r="R632">
        <f t="shared" si="69"/>
        <v>1</v>
      </c>
      <c r="S632" s="2">
        <f t="shared" ca="1" si="60"/>
        <v>988.07280968640055</v>
      </c>
      <c r="T632" s="2">
        <f t="shared" ca="1" si="61"/>
        <v>1102.3551975006255</v>
      </c>
    </row>
    <row r="633" spans="1:20" x14ac:dyDescent="0.25">
      <c r="A633" t="s">
        <v>253</v>
      </c>
      <c r="B633" t="s">
        <v>114</v>
      </c>
      <c r="C633" t="str">
        <f t="shared" si="66"/>
        <v>https://www.haxx.se/home/games/othello/index.shtml!Expert</v>
      </c>
      <c r="D633" t="s">
        <v>243</v>
      </c>
      <c r="E633">
        <v>4</v>
      </c>
      <c r="F633" t="str">
        <f t="shared" si="67"/>
        <v>https://www.retrogames.cz/play_052-NES.php?emulator=retrocc!4</v>
      </c>
      <c r="G633">
        <v>47</v>
      </c>
      <c r="H633">
        <v>17</v>
      </c>
      <c r="I633" cm="1">
        <f t="array" aca="1" ref="I633" ca="1">MAX(ROW($C$1:INDIRECT("$C"&amp;(ROW()-1)))*($C633=$C$1:INDIRECT("$C"&amp;(ROW()-1))),ROW($F$1:INDIRECT("$F"&amp;(ROW()-1)))*($C633=$F$1:INDIRECT("$F"&amp;(ROW()-1))))</f>
        <v>632</v>
      </c>
      <c r="J633" cm="1">
        <f t="array" aca="1" ref="J633" ca="1">MAX(ROW($C$1:INDIRECT("$C"&amp;(ROW()-1)))*($F633=$C$1:INDIRECT("$C"&amp;(ROW()-1))),ROW($F$1:INDIRECT("$F"&amp;(ROW()-1)))*($F633=$F$1:INDIRECT("$F"&amp;(ROW()-1))))</f>
        <v>632</v>
      </c>
      <c r="K633" s="2" cm="1">
        <f t="array" aca="1" ref="K633" ca="1">IF($I633&gt;0,IF(INDEX($C:$C,$I633)=$C633,INDEX($S:$S,$I633),INDEX($T:$T,$I633)),1000)</f>
        <v>988.07280968640055</v>
      </c>
      <c r="L633" s="2" cm="1">
        <f t="array" aca="1" ref="L633" ca="1">IF($J633&gt;0,IF(INDEX($C:$C,$J633)=$F633,INDEX($S:$S,$J633),INDEX($T:$T,$J633)),1000)</f>
        <v>1102.3551975006255</v>
      </c>
      <c r="M633">
        <f t="shared" ca="1" si="56"/>
        <v>295.24464151626648</v>
      </c>
      <c r="N633">
        <f t="shared" ca="1" si="57"/>
        <v>570.01724364148527</v>
      </c>
      <c r="O633">
        <f t="shared" ca="1" si="58"/>
        <v>0.34121997811383825</v>
      </c>
      <c r="P633">
        <f t="shared" ca="1" si="59"/>
        <v>0.65878002188616169</v>
      </c>
      <c r="Q633">
        <f t="shared" si="68"/>
        <v>1</v>
      </c>
      <c r="R633">
        <f t="shared" si="69"/>
        <v>0</v>
      </c>
      <c r="S633" s="2">
        <f t="shared" ca="1" si="60"/>
        <v>1009.1537703867577</v>
      </c>
      <c r="T633" s="2">
        <f t="shared" ca="1" si="61"/>
        <v>1081.2742368002685</v>
      </c>
    </row>
    <row r="634" spans="1:20" x14ac:dyDescent="0.25">
      <c r="A634" t="s">
        <v>253</v>
      </c>
      <c r="B634" t="s">
        <v>114</v>
      </c>
      <c r="C634" t="str">
        <f t="shared" si="66"/>
        <v>https://www.haxx.se/home/games/othello/index.shtml!Expert</v>
      </c>
      <c r="D634" t="s">
        <v>255</v>
      </c>
      <c r="E634" t="s">
        <v>266</v>
      </c>
      <c r="F634" t="str">
        <f t="shared" si="67"/>
        <v>https://www.gamecraft.de/reversi/index.htm!Testphase 4</v>
      </c>
      <c r="G634">
        <v>63</v>
      </c>
      <c r="H634">
        <v>1</v>
      </c>
      <c r="I634" cm="1">
        <f t="array" aca="1" ref="I634" ca="1">MAX(ROW($C$1:INDIRECT("$C"&amp;(ROW()-1)))*($C634=$C$1:INDIRECT("$C"&amp;(ROW()-1))),ROW($F$1:INDIRECT("$F"&amp;(ROW()-1)))*($C634=$F$1:INDIRECT("$F"&amp;(ROW()-1))))</f>
        <v>633</v>
      </c>
      <c r="J634" cm="1">
        <f t="array" aca="1" ref="J634" ca="1">MAX(ROW($C$1:INDIRECT("$C"&amp;(ROW()-1)))*($F634=$C$1:INDIRECT("$C"&amp;(ROW()-1))),ROW($F$1:INDIRECT("$F"&amp;(ROW()-1)))*($F634=$F$1:INDIRECT("$F"&amp;(ROW()-1))))</f>
        <v>621</v>
      </c>
      <c r="K634" s="2" cm="1">
        <f t="array" aca="1" ref="K634" ca="1">IF($I634&gt;0,IF(INDEX($C:$C,$I634)=$C634,INDEX($S:$S,$I634),INDEX($T:$T,$I634)),1000)</f>
        <v>1009.1537703867577</v>
      </c>
      <c r="L634" s="2" cm="1">
        <f t="array" aca="1" ref="L634" ca="1">IF($J634&gt;0,IF(INDEX($C:$C,$J634)=$F634,INDEX($S:$S,$J634),INDEX($T:$T,$J634)),1000)</f>
        <v>1005.2627387903652</v>
      </c>
      <c r="M634">
        <f t="shared" ca="1" si="56"/>
        <v>333.33769344991066</v>
      </c>
      <c r="N634">
        <f t="shared" ca="1" si="57"/>
        <v>325.95439932211366</v>
      </c>
      <c r="O634">
        <f t="shared" ca="1" si="58"/>
        <v>0.50559941049554658</v>
      </c>
      <c r="P634">
        <f t="shared" ca="1" si="59"/>
        <v>0.49440058950445354</v>
      </c>
      <c r="Q634">
        <f t="shared" si="68"/>
        <v>1</v>
      </c>
      <c r="R634">
        <f t="shared" si="69"/>
        <v>0</v>
      </c>
      <c r="S634" s="2">
        <f t="shared" ca="1" si="60"/>
        <v>1024.9745892509002</v>
      </c>
      <c r="T634" s="2">
        <f t="shared" ca="1" si="61"/>
        <v>989.44191992622268</v>
      </c>
    </row>
    <row r="635" spans="1:20" x14ac:dyDescent="0.25">
      <c r="A635" t="s">
        <v>253</v>
      </c>
      <c r="B635" t="s">
        <v>114</v>
      </c>
      <c r="C635" t="str">
        <f t="shared" si="66"/>
        <v>https://www.haxx.se/home/games/othello/index.shtml!Expert</v>
      </c>
      <c r="D635" t="s">
        <v>240</v>
      </c>
      <c r="F635" t="str">
        <f t="shared" si="67"/>
        <v>https://mindsports.nl/index.php/dagaz/866-othello!</v>
      </c>
      <c r="G635">
        <v>52</v>
      </c>
      <c r="H635">
        <v>12</v>
      </c>
      <c r="I635" cm="1">
        <f t="array" aca="1" ref="I635" ca="1">MAX(ROW($C$1:INDIRECT("$C"&amp;(ROW()-1)))*($C635=$C$1:INDIRECT("$C"&amp;(ROW()-1))),ROW($F$1:INDIRECT("$F"&amp;(ROW()-1)))*($C635=$F$1:INDIRECT("$F"&amp;(ROW()-1))))</f>
        <v>634</v>
      </c>
      <c r="J635" cm="1">
        <f t="array" aca="1" ref="J635" ca="1">MAX(ROW($C$1:INDIRECT("$C"&amp;(ROW()-1)))*($F635=$C$1:INDIRECT("$C"&amp;(ROW()-1))),ROW($F$1:INDIRECT("$F"&amp;(ROW()-1)))*($F635=$F$1:INDIRECT("$F"&amp;(ROW()-1))))</f>
        <v>491</v>
      </c>
      <c r="K635" s="2" cm="1">
        <f t="array" aca="1" ref="K635" ca="1">IF($I635&gt;0,IF(INDEX($C:$C,$I635)=$C635,INDEX($S:$S,$I635),INDEX($T:$T,$I635)),1000)</f>
        <v>1024.9745892509002</v>
      </c>
      <c r="L635" s="2" cm="1">
        <f t="array" aca="1" ref="L635" ca="1">IF($J635&gt;0,IF(INDEX($C:$C,$J635)=$F635,INDEX($S:$S,$J635),INDEX($T:$T,$J635)),1000)</f>
        <v>969.11640166886104</v>
      </c>
      <c r="M635">
        <f t="shared" ca="1" si="56"/>
        <v>365.12071493973832</v>
      </c>
      <c r="N635">
        <f t="shared" ca="1" si="57"/>
        <v>264.7225905714684</v>
      </c>
      <c r="O635">
        <f t="shared" ca="1" si="58"/>
        <v>0.57970087439984985</v>
      </c>
      <c r="P635">
        <f t="shared" ca="1" si="59"/>
        <v>0.42029912560015015</v>
      </c>
      <c r="Q635">
        <f t="shared" si="68"/>
        <v>1</v>
      </c>
      <c r="R635">
        <f t="shared" si="69"/>
        <v>0</v>
      </c>
      <c r="S635" s="2">
        <f t="shared" ca="1" si="60"/>
        <v>1038.4241612701051</v>
      </c>
      <c r="T635" s="2">
        <f t="shared" ca="1" si="61"/>
        <v>955.66682964965628</v>
      </c>
    </row>
    <row r="636" spans="1:20" x14ac:dyDescent="0.25">
      <c r="A636" t="s">
        <v>253</v>
      </c>
      <c r="B636" t="s">
        <v>114</v>
      </c>
      <c r="C636" t="str">
        <f t="shared" si="66"/>
        <v>https://www.haxx.se/home/games/othello/index.shtml!Expert</v>
      </c>
      <c r="D636" t="s">
        <v>260</v>
      </c>
      <c r="F636" t="str">
        <f t="shared" si="67"/>
        <v>http://www.crestnet.co.uk/javaexample.htm!</v>
      </c>
      <c r="G636">
        <v>49</v>
      </c>
      <c r="H636">
        <v>15</v>
      </c>
      <c r="I636" cm="1">
        <f t="array" aca="1" ref="I636" ca="1">MAX(ROW($C$1:INDIRECT("$C"&amp;(ROW()-1)))*($C636=$C$1:INDIRECT("$C"&amp;(ROW()-1))),ROW($F$1:INDIRECT("$F"&amp;(ROW()-1)))*($C636=$F$1:INDIRECT("$F"&amp;(ROW()-1))))</f>
        <v>635</v>
      </c>
      <c r="J636" cm="1">
        <f t="array" aca="1" ref="J636" ca="1">MAX(ROW($C$1:INDIRECT("$C"&amp;(ROW()-1)))*($F636=$C$1:INDIRECT("$C"&amp;(ROW()-1))),ROW($F$1:INDIRECT("$F"&amp;(ROW()-1)))*($F636=$F$1:INDIRECT("$F"&amp;(ROW()-1))))</f>
        <v>595</v>
      </c>
      <c r="K636" s="2" cm="1">
        <f t="array" aca="1" ref="K636" ca="1">IF($I636&gt;0,IF(INDEX($C:$C,$I636)=$C636,INDEX($S:$S,$I636),INDEX($T:$T,$I636)),1000)</f>
        <v>1038.4241612701051</v>
      </c>
      <c r="L636" s="2" cm="1">
        <f t="array" aca="1" ref="L636" ca="1">IF($J636&gt;0,IF(INDEX($C:$C,$J636)=$F636,INDEX($S:$S,$J636),INDEX($T:$T,$J636)),1000)</f>
        <v>985.7502015479522</v>
      </c>
      <c r="M636">
        <f t="shared" ca="1" si="56"/>
        <v>394.51216837350398</v>
      </c>
      <c r="N636">
        <f t="shared" ca="1" si="57"/>
        <v>291.32348985993349</v>
      </c>
      <c r="O636">
        <f t="shared" ca="1" si="58"/>
        <v>0.57522842919786499</v>
      </c>
      <c r="P636">
        <f t="shared" ca="1" si="59"/>
        <v>0.42477157080213507</v>
      </c>
      <c r="Q636">
        <f t="shared" si="68"/>
        <v>1</v>
      </c>
      <c r="R636">
        <f t="shared" si="69"/>
        <v>0</v>
      </c>
      <c r="S636" s="2">
        <f t="shared" ca="1" si="60"/>
        <v>1052.0168515357734</v>
      </c>
      <c r="T636" s="2">
        <f t="shared" ca="1" si="61"/>
        <v>972.15751128228385</v>
      </c>
    </row>
    <row r="637" spans="1:20" x14ac:dyDescent="0.25">
      <c r="A637" t="s">
        <v>253</v>
      </c>
      <c r="B637" t="s">
        <v>114</v>
      </c>
      <c r="C637" t="str">
        <f t="shared" si="66"/>
        <v>https://www.haxx.se/home/games/othello/index.shtml!Expert</v>
      </c>
      <c r="D637" t="s">
        <v>264</v>
      </c>
      <c r="F637" t="str">
        <f t="shared" si="67"/>
        <v>https://www.onlinespiele-sammlung.de/othello/othello-reversi-games/wing/!</v>
      </c>
      <c r="G637">
        <v>53</v>
      </c>
      <c r="H637">
        <v>0</v>
      </c>
      <c r="I637" cm="1">
        <f t="array" aca="1" ref="I637" ca="1">MAX(ROW($C$1:INDIRECT("$C"&amp;(ROW()-1)))*($C637=$C$1:INDIRECT("$C"&amp;(ROW()-1))),ROW($F$1:INDIRECT("$F"&amp;(ROW()-1)))*($C637=$F$1:INDIRECT("$F"&amp;(ROW()-1))))</f>
        <v>636</v>
      </c>
      <c r="J637" cm="1">
        <f t="array" aca="1" ref="J637" ca="1">MAX(ROW($C$1:INDIRECT("$C"&amp;(ROW()-1)))*($F637=$C$1:INDIRECT("$C"&amp;(ROW()-1))),ROW($F$1:INDIRECT("$F"&amp;(ROW()-1)))*($F637=$F$1:INDIRECT("$F"&amp;(ROW()-1))))</f>
        <v>619</v>
      </c>
      <c r="K637" s="2" cm="1">
        <f t="array" aca="1" ref="K637" ca="1">IF($I637&gt;0,IF(INDEX($C:$C,$I637)=$C637,INDEX($S:$S,$I637),INDEX($T:$T,$I637)),1000)</f>
        <v>1052.0168515357734</v>
      </c>
      <c r="L637" s="2" cm="1">
        <f t="array" aca="1" ref="L637" ca="1">IF($J637&gt;0,IF(INDEX($C:$C,$J637)=$F637,INDEX($S:$S,$J637),INDEX($T:$T,$J637)),1000)</f>
        <v>973.69729523594197</v>
      </c>
      <c r="M637">
        <f t="shared" ca="1" si="56"/>
        <v>426.62090125632182</v>
      </c>
      <c r="N637">
        <f t="shared" ca="1" si="57"/>
        <v>271.79611084983674</v>
      </c>
      <c r="O637">
        <f t="shared" ca="1" si="58"/>
        <v>0.61083979035647529</v>
      </c>
      <c r="P637">
        <f t="shared" ca="1" si="59"/>
        <v>0.3891602096435246</v>
      </c>
      <c r="Q637">
        <f t="shared" si="68"/>
        <v>1</v>
      </c>
      <c r="R637">
        <f t="shared" si="69"/>
        <v>0</v>
      </c>
      <c r="S637" s="2">
        <f t="shared" ca="1" si="60"/>
        <v>1064.4699782443663</v>
      </c>
      <c r="T637" s="2">
        <f t="shared" ca="1" si="61"/>
        <v>961.24416852734919</v>
      </c>
    </row>
    <row r="638" spans="1:20" x14ac:dyDescent="0.25">
      <c r="A638" t="s">
        <v>253</v>
      </c>
      <c r="B638" t="s">
        <v>114</v>
      </c>
      <c r="C638" t="str">
        <f t="shared" si="66"/>
        <v>https://www.haxx.se/home/games/othello/index.shtml!Expert</v>
      </c>
      <c r="D638" t="s">
        <v>101</v>
      </c>
      <c r="E638" s="1" t="s">
        <v>88</v>
      </c>
      <c r="F638" t="str">
        <f t="shared" si="67"/>
        <v>https://webgamesonline.com/reversi/!</v>
      </c>
      <c r="G638">
        <v>56</v>
      </c>
      <c r="H638">
        <v>8</v>
      </c>
      <c r="I638" cm="1">
        <f t="array" aca="1" ref="I638" ca="1">MAX(ROW($C$1:INDIRECT("$C"&amp;(ROW()-1)))*($C638=$C$1:INDIRECT("$C"&amp;(ROW()-1))),ROW($F$1:INDIRECT("$F"&amp;(ROW()-1)))*($C638=$F$1:INDIRECT("$F"&amp;(ROW()-1))))</f>
        <v>637</v>
      </c>
      <c r="J638" cm="1">
        <f t="array" aca="1" ref="J638" ca="1">MAX(ROW($C$1:INDIRECT("$C"&amp;(ROW()-1)))*($F638=$C$1:INDIRECT("$C"&amp;(ROW()-1))),ROW($F$1:INDIRECT("$F"&amp;(ROW()-1)))*($F638=$F$1:INDIRECT("$F"&amp;(ROW()-1))))</f>
        <v>508</v>
      </c>
      <c r="K638" s="2" cm="1">
        <f t="array" aca="1" ref="K638" ca="1">IF($I638&gt;0,IF(INDEX($C:$C,$I638)=$C638,INDEX($S:$S,$I638),INDEX($T:$T,$I638)),1000)</f>
        <v>1064.4699782443663</v>
      </c>
      <c r="L638" s="2" cm="1">
        <f t="array" aca="1" ref="L638" ca="1">IF($J638&gt;0,IF(INDEX($C:$C,$J638)=$F638,INDEX($S:$S,$J638),INDEX($T:$T,$J638)),1000)</f>
        <v>959.78258603888889</v>
      </c>
      <c r="M638">
        <f t="shared" ca="1" si="56"/>
        <v>458.32647588397123</v>
      </c>
      <c r="N638">
        <f t="shared" ca="1" si="57"/>
        <v>250.87446832231743</v>
      </c>
      <c r="O638">
        <f t="shared" ca="1" si="58"/>
        <v>0.64625756582559712</v>
      </c>
      <c r="P638">
        <f t="shared" ca="1" si="59"/>
        <v>0.35374243417440288</v>
      </c>
      <c r="Q638">
        <f t="shared" si="68"/>
        <v>1</v>
      </c>
      <c r="R638">
        <f t="shared" si="69"/>
        <v>0</v>
      </c>
      <c r="S638" s="2">
        <f t="shared" ca="1" si="60"/>
        <v>1075.7897361379471</v>
      </c>
      <c r="T638" s="2">
        <f t="shared" ca="1" si="61"/>
        <v>948.46282814530798</v>
      </c>
    </row>
    <row r="639" spans="1:20" x14ac:dyDescent="0.25">
      <c r="A639" t="s">
        <v>253</v>
      </c>
      <c r="B639" t="s">
        <v>114</v>
      </c>
      <c r="C639" t="str">
        <f t="shared" si="66"/>
        <v>https://www.haxx.se/home/games/othello/index.shtml!Expert</v>
      </c>
      <c r="D639" t="s">
        <v>106</v>
      </c>
      <c r="E639" s="1" t="s">
        <v>88</v>
      </c>
      <c r="F639" t="str">
        <f t="shared" si="67"/>
        <v>https://www.archimedes-lab.org/game_othello/othello.html!</v>
      </c>
      <c r="G639">
        <v>64</v>
      </c>
      <c r="H639">
        <v>0</v>
      </c>
      <c r="I639" cm="1">
        <f t="array" aca="1" ref="I639" ca="1">MAX(ROW($C$1:INDIRECT("$C"&amp;(ROW()-1)))*($C639=$C$1:INDIRECT("$C"&amp;(ROW()-1))),ROW($F$1:INDIRECT("$F"&amp;(ROW()-1)))*($C639=$F$1:INDIRECT("$F"&amp;(ROW()-1))))</f>
        <v>638</v>
      </c>
      <c r="J639" cm="1">
        <f t="array" aca="1" ref="J639" ca="1">MAX(ROW($C$1:INDIRECT("$C"&amp;(ROW()-1)))*($F639=$C$1:INDIRECT("$C"&amp;(ROW()-1))),ROW($F$1:INDIRECT("$F"&amp;(ROW()-1)))*($F639=$F$1:INDIRECT("$F"&amp;(ROW()-1))))</f>
        <v>509</v>
      </c>
      <c r="K639" s="2" cm="1">
        <f t="array" aca="1" ref="K639" ca="1">IF($I639&gt;0,IF(INDEX($C:$C,$I639)=$C639,INDEX($S:$S,$I639),INDEX($T:$T,$I639)),1000)</f>
        <v>1075.7897361379471</v>
      </c>
      <c r="L639" s="2" cm="1">
        <f t="array" aca="1" ref="L639" ca="1">IF($J639&gt;0,IF(INDEX($C:$C,$J639)=$F639,INDEX($S:$S,$J639),INDEX($T:$T,$J639)),1000)</f>
        <v>954.29159547099619</v>
      </c>
      <c r="M639">
        <f t="shared" ca="1" si="56"/>
        <v>489.18636141890096</v>
      </c>
      <c r="N639">
        <f t="shared" ca="1" si="57"/>
        <v>243.06867224624006</v>
      </c>
      <c r="O639">
        <f t="shared" ca="1" si="58"/>
        <v>0.66805462431632123</v>
      </c>
      <c r="P639">
        <f t="shared" ca="1" si="59"/>
        <v>0.33194537568367871</v>
      </c>
      <c r="Q639">
        <f t="shared" si="68"/>
        <v>1</v>
      </c>
      <c r="R639">
        <f t="shared" si="69"/>
        <v>0</v>
      </c>
      <c r="S639" s="2">
        <f t="shared" ca="1" si="60"/>
        <v>1086.4119881598249</v>
      </c>
      <c r="T639" s="2">
        <f t="shared" ca="1" si="61"/>
        <v>943.66934344911851</v>
      </c>
    </row>
    <row r="640" spans="1:20" x14ac:dyDescent="0.25">
      <c r="A640" t="s">
        <v>243</v>
      </c>
      <c r="B640">
        <v>4</v>
      </c>
      <c r="C640" t="str">
        <f t="shared" si="66"/>
        <v>https://www.retrogames.cz/play_052-NES.php?emulator=retrocc!4</v>
      </c>
      <c r="D640" t="s">
        <v>253</v>
      </c>
      <c r="E640" t="s">
        <v>114</v>
      </c>
      <c r="F640" t="str">
        <f t="shared" si="67"/>
        <v>https://www.haxx.se/home/games/othello/index.shtml!Expert</v>
      </c>
      <c r="G640">
        <v>56</v>
      </c>
      <c r="H640">
        <v>7</v>
      </c>
      <c r="I640" cm="1">
        <f t="array" aca="1" ref="I640" ca="1">MAX(ROW($C$1:INDIRECT("$C"&amp;(ROW()-1)))*($C640=$C$1:INDIRECT("$C"&amp;(ROW()-1))),ROW($F$1:INDIRECT("$F"&amp;(ROW()-1)))*($C640=$F$1:INDIRECT("$F"&amp;(ROW()-1))))</f>
        <v>633</v>
      </c>
      <c r="J640" cm="1">
        <f t="array" aca="1" ref="J640" ca="1">MAX(ROW($C$1:INDIRECT("$C"&amp;(ROW()-1)))*($F640=$C$1:INDIRECT("$C"&amp;(ROW()-1))),ROW($F$1:INDIRECT("$F"&amp;(ROW()-1)))*($F640=$F$1:INDIRECT("$F"&amp;(ROW()-1))))</f>
        <v>639</v>
      </c>
      <c r="K640" s="2" cm="1">
        <f t="array" aca="1" ref="K640" ca="1">IF($I640&gt;0,IF(INDEX($C:$C,$I640)=$C640,INDEX($S:$S,$I640),INDEX($T:$T,$I640)),1000)</f>
        <v>1081.2742368002685</v>
      </c>
      <c r="L640" s="2" cm="1">
        <f t="array" aca="1" ref="L640" ca="1">IF($J640&gt;0,IF(INDEX($C:$C,$J640)=$F640,INDEX($S:$S,$J640),INDEX($T:$T,$J640)),1000)</f>
        <v>1086.4119881598249</v>
      </c>
      <c r="M640">
        <f t="shared" ca="1" si="56"/>
        <v>504.87700630324872</v>
      </c>
      <c r="N640">
        <f t="shared" ca="1" si="57"/>
        <v>520.03188238099233</v>
      </c>
      <c r="O640">
        <f t="shared" ca="1" si="58"/>
        <v>0.49260672034116171</v>
      </c>
      <c r="P640">
        <f t="shared" ca="1" si="59"/>
        <v>0.5073932796588384</v>
      </c>
      <c r="Q640">
        <f t="shared" si="68"/>
        <v>1</v>
      </c>
      <c r="R640">
        <f t="shared" si="69"/>
        <v>0</v>
      </c>
      <c r="S640" s="2">
        <f t="shared" ca="1" si="60"/>
        <v>1097.5108217493512</v>
      </c>
      <c r="T640" s="2">
        <f t="shared" ca="1" si="61"/>
        <v>1070.1754032107422</v>
      </c>
    </row>
    <row r="641" spans="1:87" x14ac:dyDescent="0.25">
      <c r="A641" t="s">
        <v>243</v>
      </c>
      <c r="B641">
        <v>4</v>
      </c>
      <c r="C641" t="str">
        <f t="shared" si="66"/>
        <v>https://www.retrogames.cz/play_052-NES.php?emulator=retrocc!4</v>
      </c>
      <c r="D641" t="s">
        <v>253</v>
      </c>
      <c r="E641" t="s">
        <v>114</v>
      </c>
      <c r="F641" t="str">
        <f t="shared" si="67"/>
        <v>https://www.haxx.se/home/games/othello/index.shtml!Expert</v>
      </c>
      <c r="G641">
        <v>41</v>
      </c>
      <c r="H641">
        <v>23</v>
      </c>
      <c r="I641" cm="1">
        <f t="array" aca="1" ref="I641" ca="1">MAX(ROW($C$1:INDIRECT("$C"&amp;(ROW()-1)))*($C641=$C$1:INDIRECT("$C"&amp;(ROW()-1))),ROW($F$1:INDIRECT("$F"&amp;(ROW()-1)))*($C641=$F$1:INDIRECT("$F"&amp;(ROW()-1))))</f>
        <v>640</v>
      </c>
      <c r="J641" cm="1">
        <f t="array" aca="1" ref="J641" ca="1">MAX(ROW($C$1:INDIRECT("$C"&amp;(ROW()-1)))*($F641=$C$1:INDIRECT("$C"&amp;(ROW()-1))),ROW($F$1:INDIRECT("$F"&amp;(ROW()-1)))*($F641=$F$1:INDIRECT("$F"&amp;(ROW()-1))))</f>
        <v>640</v>
      </c>
      <c r="K641" s="2" cm="1">
        <f t="array" aca="1" ref="K641" ca="1">IF($I641&gt;0,IF(INDEX($C:$C,$I641)=$C641,INDEX($S:$S,$I641),INDEX($T:$T,$I641)),1000)</f>
        <v>1097.5108217493512</v>
      </c>
      <c r="L641" s="2" cm="1">
        <f t="array" aca="1" ref="L641" ca="1">IF($J641&gt;0,IF(INDEX($C:$C,$J641)=$F641,INDEX($S:$S,$J641),INDEX($T:$T,$J641)),1000)</f>
        <v>1070.1754032107422</v>
      </c>
      <c r="M641">
        <f t="shared" ca="1" si="56"/>
        <v>554.34106820785905</v>
      </c>
      <c r="N641">
        <f t="shared" ca="1" si="57"/>
        <v>473.62924202525522</v>
      </c>
      <c r="O641">
        <f t="shared" ca="1" si="58"/>
        <v>0.53925785860697695</v>
      </c>
      <c r="P641">
        <f t="shared" ca="1" si="59"/>
        <v>0.46074214139302294</v>
      </c>
      <c r="Q641">
        <f t="shared" si="68"/>
        <v>1</v>
      </c>
      <c r="R641">
        <f t="shared" si="69"/>
        <v>0</v>
      </c>
      <c r="S641" s="2">
        <f t="shared" ca="1" si="60"/>
        <v>1112.2545702739278</v>
      </c>
      <c r="T641" s="2">
        <f t="shared" ca="1" si="61"/>
        <v>1055.4316546861655</v>
      </c>
    </row>
    <row r="642" spans="1:87" x14ac:dyDescent="0.25">
      <c r="A642" t="s">
        <v>255</v>
      </c>
      <c r="B642" t="s">
        <v>266</v>
      </c>
      <c r="C642" t="str">
        <f t="shared" si="66"/>
        <v>https://www.gamecraft.de/reversi/index.htm!Testphase 4</v>
      </c>
      <c r="D642" t="s">
        <v>253</v>
      </c>
      <c r="E642" t="s">
        <v>114</v>
      </c>
      <c r="F642" t="str">
        <f t="shared" si="67"/>
        <v>https://www.haxx.se/home/games/othello/index.shtml!Expert</v>
      </c>
      <c r="G642">
        <v>2</v>
      </c>
      <c r="H642">
        <v>62</v>
      </c>
      <c r="I642" cm="1">
        <f t="array" aca="1" ref="I642" ca="1">MAX(ROW($C$1:INDIRECT("$C"&amp;(ROW()-1)))*($C642=$C$1:INDIRECT("$C"&amp;(ROW()-1))),ROW($F$1:INDIRECT("$F"&amp;(ROW()-1)))*($C642=$F$1:INDIRECT("$F"&amp;(ROW()-1))))</f>
        <v>634</v>
      </c>
      <c r="J642" cm="1">
        <f t="array" aca="1" ref="J642" ca="1">MAX(ROW($C$1:INDIRECT("$C"&amp;(ROW()-1)))*($F642=$C$1:INDIRECT("$C"&amp;(ROW()-1))),ROW($F$1:INDIRECT("$F"&amp;(ROW()-1)))*($F642=$F$1:INDIRECT("$F"&amp;(ROW()-1))))</f>
        <v>641</v>
      </c>
      <c r="K642" s="2" cm="1">
        <f t="array" aca="1" ref="K642" ca="1">IF($I642&gt;0,IF(INDEX($C:$C,$I642)=$C642,INDEX($S:$S,$I642),INDEX($T:$T,$I642)),1000)</f>
        <v>989.44191992622268</v>
      </c>
      <c r="L642" s="2" cm="1">
        <f t="array" aca="1" ref="L642" ca="1">IF($J642&gt;0,IF(INDEX($C:$C,$J642)=$F642,INDEX($S:$S,$J642),INDEX($T:$T,$J642)),1000)</f>
        <v>1055.4316546861655</v>
      </c>
      <c r="M642">
        <f t="shared" ca="1" si="56"/>
        <v>297.5807265764617</v>
      </c>
      <c r="N642">
        <f t="shared" ca="1" si="57"/>
        <v>435.09003508815726</v>
      </c>
      <c r="O642">
        <f t="shared" ca="1" si="58"/>
        <v>0.40615886718389299</v>
      </c>
      <c r="P642">
        <f t="shared" ca="1" si="59"/>
        <v>0.59384113281610695</v>
      </c>
      <c r="Q642">
        <f t="shared" si="68"/>
        <v>0</v>
      </c>
      <c r="R642">
        <f t="shared" si="69"/>
        <v>1</v>
      </c>
      <c r="S642" s="2">
        <f t="shared" ca="1" si="60"/>
        <v>976.44483617633807</v>
      </c>
      <c r="T642" s="2">
        <f t="shared" ca="1" si="61"/>
        <v>1068.42873843605</v>
      </c>
    </row>
    <row r="643" spans="1:87" x14ac:dyDescent="0.25">
      <c r="A643" t="s">
        <v>17</v>
      </c>
      <c r="B643">
        <v>2</v>
      </c>
      <c r="C643" t="str">
        <f t="shared" ref="C643:C706" si="70">$A643&amp;"!"&amp;$B643</f>
        <v>https://www.enil.no/othello!2</v>
      </c>
      <c r="D643" t="s">
        <v>253</v>
      </c>
      <c r="E643" t="s">
        <v>114</v>
      </c>
      <c r="F643" t="str">
        <f t="shared" ref="F643:F706" si="71">$D643&amp;"!"&amp;$E643</f>
        <v>https://www.haxx.se/home/games/othello/index.shtml!Expert</v>
      </c>
      <c r="G643">
        <v>1</v>
      </c>
      <c r="H643">
        <v>62</v>
      </c>
      <c r="I643" cm="1">
        <f t="array" aca="1" ref="I643" ca="1">MAX(ROW($C$1:INDIRECT("$C"&amp;(ROW()-1)))*($C643=$C$1:INDIRECT("$C"&amp;(ROW()-1))),ROW($F$1:INDIRECT("$F"&amp;(ROW()-1)))*($C643=$F$1:INDIRECT("$F"&amp;(ROW()-1))))</f>
        <v>496</v>
      </c>
      <c r="J643" cm="1">
        <f t="array" aca="1" ref="J643" ca="1">MAX(ROW($C$1:INDIRECT("$C"&amp;(ROW()-1)))*($F643=$C$1:INDIRECT("$C"&amp;(ROW()-1))),ROW($F$1:INDIRECT("$F"&amp;(ROW()-1)))*($F643=$F$1:INDIRECT("$F"&amp;(ROW()-1))))</f>
        <v>642</v>
      </c>
      <c r="K643" s="2" cm="1">
        <f t="array" aca="1" ref="K643" ca="1">IF($I643&gt;0,IF(INDEX($C:$C,$I643)=$C643,INDEX($S:$S,$I643),INDEX($T:$T,$I643)),1000)</f>
        <v>1097.8855303376454</v>
      </c>
      <c r="L643" s="2" cm="1">
        <f t="array" aca="1" ref="L643" ca="1">IF($J643&gt;0,IF(INDEX($C:$C,$J643)=$F643,INDEX($S:$S,$J643),INDEX($T:$T,$J643)),1000)</f>
        <v>1068.42873843605</v>
      </c>
      <c r="M643">
        <f t="shared" ca="1" si="56"/>
        <v>555.53807018811085</v>
      </c>
      <c r="N643">
        <f t="shared" ca="1" si="57"/>
        <v>468.8909451725026</v>
      </c>
      <c r="O643">
        <f t="shared" ca="1" si="58"/>
        <v>0.54229044849198615</v>
      </c>
      <c r="P643">
        <f t="shared" ca="1" si="59"/>
        <v>0.45770955150801385</v>
      </c>
      <c r="Q643">
        <f t="shared" si="68"/>
        <v>0</v>
      </c>
      <c r="R643">
        <f t="shared" si="69"/>
        <v>1</v>
      </c>
      <c r="S643" s="2">
        <f t="shared" ca="1" si="60"/>
        <v>1080.5322359859019</v>
      </c>
      <c r="T643" s="2">
        <f t="shared" ca="1" si="61"/>
        <v>1085.7820327877935</v>
      </c>
      <c r="V643" t="s">
        <v>86</v>
      </c>
      <c r="W643" t="s">
        <v>20</v>
      </c>
      <c r="X643" t="s">
        <v>33</v>
      </c>
      <c r="Y643" t="s">
        <v>42</v>
      </c>
      <c r="Z643" t="s">
        <v>79</v>
      </c>
      <c r="AA643" t="s">
        <v>22</v>
      </c>
      <c r="AB643" t="s">
        <v>24</v>
      </c>
      <c r="AC643" t="s">
        <v>41</v>
      </c>
      <c r="AD643" t="s">
        <v>44</v>
      </c>
      <c r="AE643" t="s">
        <v>47</v>
      </c>
      <c r="AF643" t="s">
        <v>25</v>
      </c>
      <c r="AG643" t="s">
        <v>39</v>
      </c>
      <c r="AH643" t="s">
        <v>46</v>
      </c>
      <c r="AI643" t="s">
        <v>36</v>
      </c>
      <c r="AJ643" t="s">
        <v>78</v>
      </c>
      <c r="AK643" t="s">
        <v>77</v>
      </c>
      <c r="AL643" t="s">
        <v>26</v>
      </c>
      <c r="AM643" t="s">
        <v>34</v>
      </c>
      <c r="AN643" t="s">
        <v>27</v>
      </c>
      <c r="AO643" t="s">
        <v>28</v>
      </c>
      <c r="AP643" t="s">
        <v>23</v>
      </c>
      <c r="AQ643" t="s">
        <v>31</v>
      </c>
      <c r="AR643" t="s">
        <v>40</v>
      </c>
      <c r="AS643" t="s">
        <v>30</v>
      </c>
      <c r="AT643" t="s">
        <v>73</v>
      </c>
      <c r="AU643" t="s">
        <v>45</v>
      </c>
      <c r="AV643" t="s">
        <v>52</v>
      </c>
      <c r="AW643" t="s">
        <v>37</v>
      </c>
      <c r="AX643" t="s">
        <v>43</v>
      </c>
      <c r="AY643" t="s">
        <v>49</v>
      </c>
      <c r="AZ643" t="s">
        <v>35</v>
      </c>
      <c r="BA643" t="s">
        <v>29</v>
      </c>
      <c r="BB643" t="s">
        <v>32</v>
      </c>
      <c r="BC643" t="s">
        <v>50</v>
      </c>
      <c r="BD643" t="s">
        <v>51</v>
      </c>
      <c r="BE643" t="s">
        <v>53</v>
      </c>
      <c r="BF643" t="s">
        <v>64</v>
      </c>
      <c r="BG643" t="s">
        <v>65</v>
      </c>
      <c r="BH643" t="s">
        <v>87</v>
      </c>
      <c r="BI643" t="s">
        <v>75</v>
      </c>
      <c r="BJ643" t="s">
        <v>68</v>
      </c>
      <c r="BK643" t="s">
        <v>61</v>
      </c>
      <c r="BL643" t="s">
        <v>74</v>
      </c>
      <c r="BM643" t="s">
        <v>48</v>
      </c>
      <c r="BN643" t="s">
        <v>76</v>
      </c>
      <c r="BO643" t="s">
        <v>71</v>
      </c>
      <c r="BP643" t="s">
        <v>70</v>
      </c>
      <c r="BQ643" t="s">
        <v>69</v>
      </c>
      <c r="BR643" t="s">
        <v>87</v>
      </c>
      <c r="BS643" t="s">
        <v>67</v>
      </c>
      <c r="BT643" t="s">
        <v>87</v>
      </c>
      <c r="BU643" t="s">
        <v>72</v>
      </c>
      <c r="BV643" t="s">
        <v>87</v>
      </c>
      <c r="BW643" t="s">
        <v>56</v>
      </c>
      <c r="BX643" t="s">
        <v>38</v>
      </c>
      <c r="BY643" t="s">
        <v>66</v>
      </c>
      <c r="BZ643" t="s">
        <v>58</v>
      </c>
      <c r="CA643" t="s">
        <v>55</v>
      </c>
      <c r="CB643" t="s">
        <v>87</v>
      </c>
      <c r="CC643" t="s">
        <v>54</v>
      </c>
      <c r="CD643" t="s">
        <v>62</v>
      </c>
      <c r="CE643" t="s">
        <v>63</v>
      </c>
      <c r="CF643" t="s">
        <v>87</v>
      </c>
      <c r="CG643" t="s">
        <v>59</v>
      </c>
      <c r="CH643" t="s">
        <v>87</v>
      </c>
      <c r="CI643" t="s">
        <v>57</v>
      </c>
    </row>
    <row r="644" spans="1:87" x14ac:dyDescent="0.25">
      <c r="A644" t="s">
        <v>253</v>
      </c>
      <c r="B644" t="s">
        <v>114</v>
      </c>
      <c r="C644" t="str">
        <f t="shared" si="70"/>
        <v>https://www.haxx.se/home/games/othello/index.shtml!Expert</v>
      </c>
      <c r="D644" t="s">
        <v>243</v>
      </c>
      <c r="E644">
        <v>5</v>
      </c>
      <c r="F644" t="str">
        <f t="shared" si="71"/>
        <v>https://www.retrogames.cz/play_052-NES.php?emulator=retrocc!5</v>
      </c>
      <c r="G644">
        <v>31</v>
      </c>
      <c r="H644">
        <v>33</v>
      </c>
      <c r="I644" cm="1">
        <f t="array" aca="1" ref="I644" ca="1">MAX(ROW($C$1:INDIRECT("$C"&amp;(ROW()-1)))*($C644=$C$1:INDIRECT("$C"&amp;(ROW()-1))),ROW($F$1:INDIRECT("$F"&amp;(ROW()-1)))*($C644=$F$1:INDIRECT("$F"&amp;(ROW()-1))))</f>
        <v>643</v>
      </c>
      <c r="J644" cm="1">
        <f t="array" aca="1" ref="J644" ca="1">MAX(ROW($C$1:INDIRECT("$C"&amp;(ROW()-1)))*($F644=$C$1:INDIRECT("$C"&amp;(ROW()-1))),ROW($F$1:INDIRECT("$F"&amp;(ROW()-1)))*($F644=$F$1:INDIRECT("$F"&amp;(ROW()-1))))</f>
        <v>506</v>
      </c>
      <c r="K644" s="2" cm="1">
        <f t="array" aca="1" ref="K644" ca="1">IF($I644&gt;0,IF(INDEX($C:$C,$I644)=$C644,INDEX($S:$S,$I644),INDEX($T:$T,$I644)),1000)</f>
        <v>1085.7820327877935</v>
      </c>
      <c r="L644" s="2" cm="1">
        <f t="array" aca="1" ref="L644" ca="1">IF($J644&gt;0,IF(INDEX($C:$C,$J644)=$F644,INDEX($S:$S,$J644),INDEX($T:$T,$J644)),1000)</f>
        <v>1129.0879106019263</v>
      </c>
      <c r="M644">
        <f t="shared" ca="1" si="56"/>
        <v>518.14949828318242</v>
      </c>
      <c r="N644">
        <f t="shared" ca="1" si="57"/>
        <v>664.84403484413838</v>
      </c>
      <c r="O644">
        <f t="shared" ca="1" si="58"/>
        <v>0.43799858898080385</v>
      </c>
      <c r="P644">
        <f t="shared" ca="1" si="59"/>
        <v>0.56200141101919598</v>
      </c>
      <c r="Q644">
        <f t="shared" si="68"/>
        <v>0</v>
      </c>
      <c r="R644">
        <f t="shared" si="69"/>
        <v>1</v>
      </c>
      <c r="S644" s="2">
        <f t="shared" ca="1" si="60"/>
        <v>1071.7660779404077</v>
      </c>
      <c r="T644" s="2">
        <f t="shared" ca="1" si="61"/>
        <v>1143.103865449312</v>
      </c>
    </row>
    <row r="645" spans="1:87" x14ac:dyDescent="0.25">
      <c r="A645" t="s">
        <v>17</v>
      </c>
      <c r="B645">
        <v>1</v>
      </c>
      <c r="C645" t="str">
        <f t="shared" si="70"/>
        <v>https://www.enil.no/othello!1</v>
      </c>
      <c r="D645" t="s">
        <v>253</v>
      </c>
      <c r="E645" t="s">
        <v>114</v>
      </c>
      <c r="F645" t="str">
        <f t="shared" si="71"/>
        <v>https://www.haxx.se/home/games/othello/index.shtml!Expert</v>
      </c>
      <c r="G645">
        <v>18</v>
      </c>
      <c r="H645">
        <v>46</v>
      </c>
      <c r="I645" cm="1">
        <f t="array" aca="1" ref="I645" ca="1">MAX(ROW($C$1:INDIRECT("$C"&amp;(ROW()-1)))*($C645=$C$1:INDIRECT("$C"&amp;(ROW()-1))),ROW($F$1:INDIRECT("$F"&amp;(ROW()-1)))*($C645=$F$1:INDIRECT("$F"&amp;(ROW()-1))))</f>
        <v>481</v>
      </c>
      <c r="J645" cm="1">
        <f t="array" aca="1" ref="J645" ca="1">MAX(ROW($C$1:INDIRECT("$C"&amp;(ROW()-1)))*($F645=$C$1:INDIRECT("$C"&amp;(ROW()-1))),ROW($F$1:INDIRECT("$F"&amp;(ROW()-1)))*($F645=$F$1:INDIRECT("$F"&amp;(ROW()-1))))</f>
        <v>644</v>
      </c>
      <c r="K645" s="2" cm="1">
        <f t="array" aca="1" ref="K645" ca="1">IF($I645&gt;0,IF(INDEX($C:$C,$I645)=$C645,INDEX($S:$S,$I645),INDEX($T:$T,$I645)),1000)</f>
        <v>1068.1221748976891</v>
      </c>
      <c r="L645" s="2" cm="1">
        <f t="array" aca="1" ref="L645" ca="1">IF($J645&gt;0,IF(INDEX($C:$C,$J645)=$F645,INDEX($S:$S,$J645),INDEX($T:$T,$J645)),1000)</f>
        <v>1071.7660779404077</v>
      </c>
      <c r="M645">
        <f t="shared" ca="1" si="56"/>
        <v>468.06421289185204</v>
      </c>
      <c r="N645">
        <f t="shared" ca="1" si="57"/>
        <v>477.98602019303985</v>
      </c>
      <c r="O645">
        <f t="shared" ca="1" si="58"/>
        <v>0.49475619425152789</v>
      </c>
      <c r="P645">
        <f t="shared" ca="1" si="59"/>
        <v>0.50524380574847205</v>
      </c>
      <c r="Q645">
        <f t="shared" si="68"/>
        <v>0</v>
      </c>
      <c r="R645">
        <f t="shared" si="69"/>
        <v>1</v>
      </c>
      <c r="S645" s="2">
        <f t="shared" ca="1" si="60"/>
        <v>1052.2899766816402</v>
      </c>
      <c r="T645" s="2">
        <f t="shared" ca="1" si="61"/>
        <v>1087.5982761564567</v>
      </c>
      <c r="V645" t="s">
        <v>19</v>
      </c>
      <c r="W645" t="s">
        <v>42</v>
      </c>
      <c r="X645" t="s">
        <v>30</v>
      </c>
      <c r="Y645" t="s">
        <v>22</v>
      </c>
      <c r="Z645" t="s">
        <v>24</v>
      </c>
      <c r="AA645" t="s">
        <v>25</v>
      </c>
      <c r="AB645" t="s">
        <v>33</v>
      </c>
      <c r="AC645" t="s">
        <v>32</v>
      </c>
      <c r="AD645" t="s">
        <v>29</v>
      </c>
      <c r="AE645" t="s">
        <v>38</v>
      </c>
      <c r="AF645" t="s">
        <v>62</v>
      </c>
      <c r="AG645" t="s">
        <v>59</v>
      </c>
      <c r="AH645" t="s">
        <v>43</v>
      </c>
      <c r="AI645" t="s">
        <v>47</v>
      </c>
      <c r="AJ645" t="s">
        <v>21</v>
      </c>
      <c r="AK645" t="s">
        <v>23</v>
      </c>
      <c r="AL645" t="s">
        <v>46</v>
      </c>
      <c r="AM645" t="s">
        <v>20</v>
      </c>
      <c r="AN645" t="s">
        <v>44</v>
      </c>
      <c r="AO645" t="s">
        <v>41</v>
      </c>
      <c r="AP645" t="s">
        <v>78</v>
      </c>
      <c r="AQ645" t="s">
        <v>56</v>
      </c>
      <c r="AR645" t="s">
        <v>39</v>
      </c>
      <c r="AS645" t="s">
        <v>64</v>
      </c>
      <c r="AT645" t="s">
        <v>58</v>
      </c>
      <c r="AU645" t="s">
        <v>57</v>
      </c>
      <c r="AV645" t="s">
        <v>54</v>
      </c>
      <c r="AW645" t="s">
        <v>36</v>
      </c>
      <c r="AX645" t="s">
        <v>72</v>
      </c>
      <c r="AY645" t="s">
        <v>74</v>
      </c>
      <c r="AZ645" t="s">
        <v>48</v>
      </c>
      <c r="BA645" t="s">
        <v>71</v>
      </c>
      <c r="BB645" t="s">
        <v>26</v>
      </c>
      <c r="BC645" t="s">
        <v>27</v>
      </c>
      <c r="BD645" t="s">
        <v>28</v>
      </c>
      <c r="BE645" t="s">
        <v>35</v>
      </c>
      <c r="BF645" t="s">
        <v>34</v>
      </c>
      <c r="BG645" t="s">
        <v>37</v>
      </c>
      <c r="BH645" t="s">
        <v>49</v>
      </c>
      <c r="BI645" t="s">
        <v>61</v>
      </c>
      <c r="BJ645" t="s">
        <v>31</v>
      </c>
      <c r="BK645" t="s">
        <v>76</v>
      </c>
      <c r="BL645" t="s">
        <v>55</v>
      </c>
      <c r="BM645" t="s">
        <v>53</v>
      </c>
      <c r="BN645" t="s">
        <v>75</v>
      </c>
      <c r="BO645" t="s">
        <v>77</v>
      </c>
      <c r="BP645" t="s">
        <v>70</v>
      </c>
      <c r="BQ645" t="s">
        <v>40</v>
      </c>
      <c r="BR645" t="s">
        <v>73</v>
      </c>
      <c r="BS645" t="s">
        <v>60</v>
      </c>
      <c r="BT645" t="s">
        <v>52</v>
      </c>
      <c r="BU645" t="s">
        <v>67</v>
      </c>
      <c r="BV645" t="s">
        <v>65</v>
      </c>
      <c r="BW645" t="s">
        <v>68</v>
      </c>
      <c r="BX645" t="s">
        <v>63</v>
      </c>
      <c r="BY645" t="s">
        <v>69</v>
      </c>
      <c r="BZ645" t="s">
        <v>50</v>
      </c>
      <c r="CA645" t="s">
        <v>45</v>
      </c>
      <c r="CB645" t="s">
        <v>87</v>
      </c>
      <c r="CC645" t="s">
        <v>51</v>
      </c>
      <c r="CD645" t="s">
        <v>87</v>
      </c>
      <c r="CE645" t="s">
        <v>66</v>
      </c>
    </row>
    <row r="646" spans="1:87" x14ac:dyDescent="0.25">
      <c r="A646" t="s">
        <v>17</v>
      </c>
      <c r="B646">
        <v>3</v>
      </c>
      <c r="C646" t="str">
        <f t="shared" si="70"/>
        <v>https://www.enil.no/othello!3</v>
      </c>
      <c r="D646" t="s">
        <v>253</v>
      </c>
      <c r="E646" t="s">
        <v>114</v>
      </c>
      <c r="F646" t="str">
        <f t="shared" si="71"/>
        <v>https://www.haxx.se/home/games/othello/index.shtml!Expert</v>
      </c>
      <c r="G646">
        <v>40</v>
      </c>
      <c r="H646">
        <v>24</v>
      </c>
      <c r="I646" cm="1">
        <f t="array" aca="1" ref="I646" ca="1">MAX(ROW($C$1:INDIRECT("$C"&amp;(ROW()-1)))*($C646=$C$1:INDIRECT("$C"&amp;(ROW()-1))),ROW($F$1:INDIRECT("$F"&amp;(ROW()-1)))*($C646=$F$1:INDIRECT("$F"&amp;(ROW()-1))))</f>
        <v>497</v>
      </c>
      <c r="J646" cm="1">
        <f t="array" aca="1" ref="J646" ca="1">MAX(ROW($C$1:INDIRECT("$C"&amp;(ROW()-1)))*($F646=$C$1:INDIRECT("$C"&amp;(ROW()-1))),ROW($F$1:INDIRECT("$F"&amp;(ROW()-1)))*($F646=$F$1:INDIRECT("$F"&amp;(ROW()-1))))</f>
        <v>645</v>
      </c>
      <c r="K646" s="2" cm="1">
        <f t="array" aca="1" ref="K646" ca="1">IF($I646&gt;0,IF(INDEX($C:$C,$I646)=$C646,INDEX($S:$S,$I646),INDEX($T:$T,$I646)),1000)</f>
        <v>1164.6266960061027</v>
      </c>
      <c r="L646" s="2" cm="1">
        <f t="array" aca="1" ref="L646" ca="1">IF($J646&gt;0,IF(INDEX($C:$C,$J646)=$F646,INDEX($S:$S,$J646),INDEX($T:$T,$J646)),1000)</f>
        <v>1087.5982761564567</v>
      </c>
      <c r="M646">
        <f t="shared" ca="1" si="56"/>
        <v>815.7681403142243</v>
      </c>
      <c r="N646">
        <f t="shared" ca="1" si="57"/>
        <v>523.59524079815048</v>
      </c>
      <c r="O646">
        <f t="shared" ca="1" si="58"/>
        <v>0.60907155729217299</v>
      </c>
      <c r="P646">
        <f t="shared" ca="1" si="59"/>
        <v>0.39092844270782701</v>
      </c>
      <c r="Q646">
        <f t="shared" si="68"/>
        <v>1</v>
      </c>
      <c r="R646">
        <f t="shared" si="69"/>
        <v>0</v>
      </c>
      <c r="S646" s="2">
        <f t="shared" ca="1" si="60"/>
        <v>1177.1364061727531</v>
      </c>
      <c r="T646" s="2">
        <f t="shared" ca="1" si="61"/>
        <v>1075.0885659898063</v>
      </c>
      <c r="V646" t="s">
        <v>92</v>
      </c>
      <c r="W646" t="s">
        <v>38</v>
      </c>
      <c r="X646" t="s">
        <v>33</v>
      </c>
      <c r="Y646" t="s">
        <v>30</v>
      </c>
      <c r="Z646" t="s">
        <v>77</v>
      </c>
      <c r="AA646" t="s">
        <v>32</v>
      </c>
      <c r="AB646" t="s">
        <v>76</v>
      </c>
      <c r="AC646" t="s">
        <v>75</v>
      </c>
      <c r="AD646" t="s">
        <v>22</v>
      </c>
      <c r="AE646" t="s">
        <v>29</v>
      </c>
      <c r="AF646" t="s">
        <v>73</v>
      </c>
      <c r="AG646" t="s">
        <v>68</v>
      </c>
      <c r="AH646" t="s">
        <v>78</v>
      </c>
      <c r="AI646" t="s">
        <v>42</v>
      </c>
      <c r="AJ646" t="s">
        <v>21</v>
      </c>
      <c r="AK646" t="s">
        <v>74</v>
      </c>
      <c r="AL646" t="s">
        <v>79</v>
      </c>
      <c r="AM646" t="s">
        <v>72</v>
      </c>
      <c r="AN646" t="s">
        <v>25</v>
      </c>
      <c r="AO646" t="s">
        <v>41</v>
      </c>
      <c r="AP646" t="s">
        <v>48</v>
      </c>
      <c r="AQ646" t="s">
        <v>71</v>
      </c>
      <c r="AR646" t="s">
        <v>54</v>
      </c>
      <c r="AS646" t="s">
        <v>20</v>
      </c>
      <c r="AT646" t="s">
        <v>49</v>
      </c>
      <c r="AU646" t="s">
        <v>57</v>
      </c>
      <c r="AV646" t="s">
        <v>61</v>
      </c>
      <c r="AW646" t="s">
        <v>60</v>
      </c>
      <c r="AX646" t="s">
        <v>23</v>
      </c>
      <c r="AY646" t="s">
        <v>28</v>
      </c>
      <c r="AZ646" t="s">
        <v>27</v>
      </c>
      <c r="BA646" t="s">
        <v>34</v>
      </c>
      <c r="BB646" t="s">
        <v>26</v>
      </c>
      <c r="BC646" t="s">
        <v>62</v>
      </c>
      <c r="BD646" t="s">
        <v>56</v>
      </c>
      <c r="BE646" t="s">
        <v>31</v>
      </c>
      <c r="BF646" t="s">
        <v>24</v>
      </c>
      <c r="BG646" t="s">
        <v>35</v>
      </c>
      <c r="BH646" t="s">
        <v>55</v>
      </c>
      <c r="BI646" t="s">
        <v>58</v>
      </c>
      <c r="BJ646" t="s">
        <v>39</v>
      </c>
      <c r="BK646" t="s">
        <v>47</v>
      </c>
      <c r="BL646" t="s">
        <v>46</v>
      </c>
      <c r="BM646" t="s">
        <v>52</v>
      </c>
      <c r="BN646" t="s">
        <v>44</v>
      </c>
      <c r="BO646" t="s">
        <v>64</v>
      </c>
      <c r="BP646" t="s">
        <v>36</v>
      </c>
      <c r="BQ646" t="s">
        <v>50</v>
      </c>
      <c r="BR646" t="s">
        <v>59</v>
      </c>
      <c r="BS646" t="s">
        <v>66</v>
      </c>
      <c r="BT646" t="s">
        <v>69</v>
      </c>
      <c r="BU646" t="s">
        <v>70</v>
      </c>
      <c r="BV646" t="s">
        <v>65</v>
      </c>
      <c r="BW646" t="s">
        <v>40</v>
      </c>
      <c r="BX646" t="s">
        <v>45</v>
      </c>
      <c r="BY646" t="s">
        <v>67</v>
      </c>
      <c r="BZ646" t="s">
        <v>51</v>
      </c>
      <c r="CA646" t="s">
        <v>63</v>
      </c>
      <c r="CB646" t="s">
        <v>37</v>
      </c>
      <c r="CC646" t="s">
        <v>53</v>
      </c>
    </row>
    <row r="647" spans="1:87" x14ac:dyDescent="0.25">
      <c r="A647" t="s">
        <v>193</v>
      </c>
      <c r="B647">
        <v>6</v>
      </c>
      <c r="C647" t="str">
        <f t="shared" si="70"/>
        <v>https://wasm-othello.t-yng.jp/!6</v>
      </c>
      <c r="D647" t="s">
        <v>253</v>
      </c>
      <c r="E647" t="s">
        <v>114</v>
      </c>
      <c r="F647" t="str">
        <f t="shared" si="71"/>
        <v>https://www.haxx.se/home/games/othello/index.shtml!Expert</v>
      </c>
      <c r="G647">
        <v>27</v>
      </c>
      <c r="H647">
        <v>37</v>
      </c>
      <c r="I647" cm="1">
        <f t="array" aca="1" ref="I647" ca="1">MAX(ROW($C$1:INDIRECT("$C"&amp;(ROW()-1)))*($C647=$C$1:INDIRECT("$C"&amp;(ROW()-1))),ROW($F$1:INDIRECT("$F"&amp;(ROW()-1)))*($C647=$F$1:INDIRECT("$F"&amp;(ROW()-1))))</f>
        <v>407</v>
      </c>
      <c r="J647" cm="1">
        <f t="array" aca="1" ref="J647" ca="1">MAX(ROW($C$1:INDIRECT("$C"&amp;(ROW()-1)))*($F647=$C$1:INDIRECT("$C"&amp;(ROW()-1))),ROW($F$1:INDIRECT("$F"&amp;(ROW()-1)))*($F647=$F$1:INDIRECT("$F"&amp;(ROW()-1))))</f>
        <v>646</v>
      </c>
      <c r="K647" s="2" cm="1">
        <f t="array" aca="1" ref="K647" ca="1">IF($I647&gt;0,IF(INDEX($C:$C,$I647)=$C647,INDEX($S:$S,$I647),INDEX($T:$T,$I647)),1000)</f>
        <v>1003.0473980291359</v>
      </c>
      <c r="L647" s="2" cm="1">
        <f t="array" aca="1" ref="L647" ca="1">IF($J647&gt;0,IF(INDEX($C:$C,$J647)=$F647,INDEX($S:$S,$J647),INDEX($T:$T,$J647)),1000)</f>
        <v>1075.0885659898063</v>
      </c>
      <c r="M647">
        <f t="shared" ca="1" si="56"/>
        <v>321.82404937064206</v>
      </c>
      <c r="N647">
        <f t="shared" ca="1" si="57"/>
        <v>487.21585756838965</v>
      </c>
      <c r="O647">
        <f t="shared" ca="1" si="58"/>
        <v>0.39778513594990605</v>
      </c>
      <c r="P647">
        <f t="shared" ca="1" si="59"/>
        <v>0.60221486405009406</v>
      </c>
      <c r="Q647">
        <f t="shared" si="68"/>
        <v>0</v>
      </c>
      <c r="R647">
        <f t="shared" si="69"/>
        <v>1</v>
      </c>
      <c r="S647" s="2">
        <f t="shared" ca="1" si="60"/>
        <v>990.31827367873893</v>
      </c>
      <c r="T647" s="2">
        <f t="shared" ca="1" si="61"/>
        <v>1087.8176903402032</v>
      </c>
    </row>
    <row r="648" spans="1:87" x14ac:dyDescent="0.25">
      <c r="A648" t="s">
        <v>17</v>
      </c>
      <c r="B648">
        <v>2</v>
      </c>
      <c r="C648" t="str">
        <f t="shared" si="70"/>
        <v>https://www.enil.no/othello!2</v>
      </c>
      <c r="D648" t="s">
        <v>253</v>
      </c>
      <c r="E648" t="s">
        <v>114</v>
      </c>
      <c r="F648" t="str">
        <f t="shared" si="71"/>
        <v>https://www.haxx.se/home/games/othello/index.shtml!Expert</v>
      </c>
      <c r="G648">
        <v>24</v>
      </c>
      <c r="H648">
        <v>40</v>
      </c>
      <c r="I648" cm="1">
        <f t="array" aca="1" ref="I648" ca="1">MAX(ROW($C$1:INDIRECT("$C"&amp;(ROW()-1)))*($C648=$C$1:INDIRECT("$C"&amp;(ROW()-1))),ROW($F$1:INDIRECT("$F"&amp;(ROW()-1)))*($C648=$F$1:INDIRECT("$F"&amp;(ROW()-1))))</f>
        <v>643</v>
      </c>
      <c r="J648" cm="1">
        <f t="array" aca="1" ref="J648" ca="1">MAX(ROW($C$1:INDIRECT("$C"&amp;(ROW()-1)))*($F648=$C$1:INDIRECT("$C"&amp;(ROW()-1))),ROW($F$1:INDIRECT("$F"&amp;(ROW()-1)))*($F648=$F$1:INDIRECT("$F"&amp;(ROW()-1))))</f>
        <v>647</v>
      </c>
      <c r="K648" s="2" cm="1">
        <f t="array" aca="1" ref="K648" ca="1">IF($I648&gt;0,IF(INDEX($C:$C,$I648)=$C648,INDEX($S:$S,$I648),INDEX($T:$T,$I648)),1000)</f>
        <v>1080.5322359859019</v>
      </c>
      <c r="L648" s="2" cm="1">
        <f t="array" aca="1" ref="L648" ca="1">IF($J648&gt;0,IF(INDEX($C:$C,$J648)=$F648,INDEX($S:$S,$J648),INDEX($T:$T,$J648)),1000)</f>
        <v>1087.8176903402032</v>
      </c>
      <c r="M648">
        <f t="shared" ca="1" si="56"/>
        <v>502.72512406727924</v>
      </c>
      <c r="N648">
        <f t="shared" ca="1" si="57"/>
        <v>524.25698536291429</v>
      </c>
      <c r="O648">
        <f t="shared" ca="1" si="58"/>
        <v>0.48951692483349019</v>
      </c>
      <c r="P648">
        <f t="shared" ca="1" si="59"/>
        <v>0.51048307516650981</v>
      </c>
      <c r="Q648">
        <f t="shared" si="68"/>
        <v>0</v>
      </c>
      <c r="R648">
        <f t="shared" si="69"/>
        <v>1</v>
      </c>
      <c r="S648" s="2">
        <f t="shared" ca="1" si="60"/>
        <v>1064.8676943912303</v>
      </c>
      <c r="T648" s="2">
        <f t="shared" ca="1" si="61"/>
        <v>1103.4822319348748</v>
      </c>
      <c r="V648" t="s">
        <v>92</v>
      </c>
      <c r="W648" t="s">
        <v>38</v>
      </c>
      <c r="X648" t="s">
        <v>33</v>
      </c>
      <c r="Y648" t="s">
        <v>30</v>
      </c>
      <c r="Z648" t="s">
        <v>78</v>
      </c>
      <c r="AA648" t="s">
        <v>22</v>
      </c>
      <c r="AB648" t="s">
        <v>32</v>
      </c>
      <c r="AC648" t="s">
        <v>54</v>
      </c>
      <c r="AD648" t="s">
        <v>79</v>
      </c>
      <c r="AE648" t="s">
        <v>36</v>
      </c>
      <c r="AF648" t="s">
        <v>76</v>
      </c>
      <c r="AG648" t="s">
        <v>73</v>
      </c>
      <c r="AH648" t="s">
        <v>29</v>
      </c>
      <c r="AI648" t="s">
        <v>42</v>
      </c>
      <c r="AJ648" t="s">
        <v>72</v>
      </c>
      <c r="AK648" t="s">
        <v>71</v>
      </c>
      <c r="AL648" t="s">
        <v>21</v>
      </c>
      <c r="AM648" t="s">
        <v>20</v>
      </c>
      <c r="AN648" t="s">
        <v>77</v>
      </c>
      <c r="AO648" t="s">
        <v>48</v>
      </c>
      <c r="AP648" t="s">
        <v>74</v>
      </c>
      <c r="AQ648" t="s">
        <v>75</v>
      </c>
      <c r="AR648" t="s">
        <v>56</v>
      </c>
      <c r="AS648" t="s">
        <v>57</v>
      </c>
      <c r="AT648" t="s">
        <v>61</v>
      </c>
      <c r="AU648" t="s">
        <v>60</v>
      </c>
      <c r="AV648" t="s">
        <v>58</v>
      </c>
      <c r="AW648" t="s">
        <v>59</v>
      </c>
      <c r="AX648" t="s">
        <v>62</v>
      </c>
      <c r="AY648" t="s">
        <v>55</v>
      </c>
      <c r="AZ648" t="s">
        <v>25</v>
      </c>
      <c r="BA648" t="s">
        <v>39</v>
      </c>
      <c r="BB648" t="s">
        <v>41</v>
      </c>
      <c r="BC648" t="s">
        <v>44</v>
      </c>
      <c r="BD648" t="s">
        <v>24</v>
      </c>
      <c r="BE648" t="s">
        <v>47</v>
      </c>
      <c r="BF648" t="s">
        <v>31</v>
      </c>
      <c r="BG648" t="s">
        <v>46</v>
      </c>
      <c r="BH648" t="s">
        <v>26</v>
      </c>
      <c r="BI648" t="s">
        <v>23</v>
      </c>
      <c r="BJ648" t="s">
        <v>27</v>
      </c>
      <c r="BK648" t="s">
        <v>49</v>
      </c>
      <c r="BL648" t="s">
        <v>53</v>
      </c>
      <c r="BM648" t="s">
        <v>37</v>
      </c>
      <c r="BN648" t="s">
        <v>66</v>
      </c>
      <c r="BO648" t="s">
        <v>69</v>
      </c>
      <c r="BP648" t="s">
        <v>70</v>
      </c>
      <c r="BQ648" t="s">
        <v>63</v>
      </c>
      <c r="BR648" t="s">
        <v>64</v>
      </c>
      <c r="BS648" t="s">
        <v>65</v>
      </c>
      <c r="BT648" t="s">
        <v>68</v>
      </c>
      <c r="BU648" t="s">
        <v>35</v>
      </c>
      <c r="BV648" t="s">
        <v>34</v>
      </c>
      <c r="BW648" t="s">
        <v>51</v>
      </c>
      <c r="BX648" t="s">
        <v>45</v>
      </c>
      <c r="BY648" t="s">
        <v>28</v>
      </c>
      <c r="BZ648" t="s">
        <v>52</v>
      </c>
      <c r="CA648" t="s">
        <v>40</v>
      </c>
      <c r="CB648" t="s">
        <v>50</v>
      </c>
      <c r="CC648" t="s">
        <v>67</v>
      </c>
    </row>
    <row r="649" spans="1:87" x14ac:dyDescent="0.25">
      <c r="A649" t="s">
        <v>17</v>
      </c>
      <c r="B649">
        <v>8</v>
      </c>
      <c r="C649" t="str">
        <f t="shared" si="70"/>
        <v>https://www.enil.no/othello!8</v>
      </c>
      <c r="D649" t="s">
        <v>253</v>
      </c>
      <c r="E649" t="s">
        <v>114</v>
      </c>
      <c r="F649" t="str">
        <f t="shared" si="71"/>
        <v>https://www.haxx.se/home/games/othello/index.shtml!Expert</v>
      </c>
      <c r="G649">
        <v>46</v>
      </c>
      <c r="H649">
        <v>18</v>
      </c>
      <c r="I649" cm="1">
        <f t="array" aca="1" ref="I649" ca="1">MAX(ROW($C$1:INDIRECT("$C"&amp;(ROW()-1)))*($C649=$C$1:INDIRECT("$C"&amp;(ROW()-1))),ROW($F$1:INDIRECT("$F"&amp;(ROW()-1)))*($C649=$F$1:INDIRECT("$F"&amp;(ROW()-1))))</f>
        <v>499</v>
      </c>
      <c r="J649" cm="1">
        <f t="array" aca="1" ref="J649" ca="1">MAX(ROW($C$1:INDIRECT("$C"&amp;(ROW()-1)))*($F649=$C$1:INDIRECT("$C"&amp;(ROW()-1))),ROW($F$1:INDIRECT("$F"&amp;(ROW()-1)))*($F649=$F$1:INDIRECT("$F"&amp;(ROW()-1))))</f>
        <v>648</v>
      </c>
      <c r="K649" s="2" cm="1">
        <f t="array" aca="1" ref="K649" ca="1">IF($I649&gt;0,IF(INDEX($C:$C,$I649)=$C649,INDEX($S:$S,$I649),INDEX($T:$T,$I649)),1000)</f>
        <v>1356.8374842746341</v>
      </c>
      <c r="L649" s="2" cm="1">
        <f t="array" aca="1" ref="L649" ca="1">IF($J649&gt;0,IF(INDEX($C:$C,$J649)=$F649,INDEX($S:$S,$J649),INDEX($T:$T,$J649)),1000)</f>
        <v>1103.4822319348748</v>
      </c>
      <c r="M649">
        <f t="shared" ca="1" si="56"/>
        <v>2466.5715087982303</v>
      </c>
      <c r="N649">
        <f t="shared" ca="1" si="57"/>
        <v>573.72738478008353</v>
      </c>
      <c r="O649">
        <f t="shared" ca="1" si="58"/>
        <v>0.81129244036107628</v>
      </c>
      <c r="P649">
        <f t="shared" ca="1" si="59"/>
        <v>0.18870755963892374</v>
      </c>
      <c r="Q649">
        <f t="shared" si="68"/>
        <v>1</v>
      </c>
      <c r="R649">
        <f t="shared" si="69"/>
        <v>0</v>
      </c>
      <c r="S649" s="2">
        <f t="shared" ca="1" si="60"/>
        <v>1362.8761261830796</v>
      </c>
      <c r="T649" s="2">
        <f t="shared" ca="1" si="61"/>
        <v>1097.4435900264293</v>
      </c>
      <c r="V649" t="s">
        <v>19</v>
      </c>
      <c r="W649" t="s">
        <v>42</v>
      </c>
      <c r="X649" t="s">
        <v>38</v>
      </c>
      <c r="Y649" t="s">
        <v>33</v>
      </c>
      <c r="Z649" t="s">
        <v>43</v>
      </c>
      <c r="AA649" t="s">
        <v>48</v>
      </c>
      <c r="AB649" t="s">
        <v>78</v>
      </c>
      <c r="AC649" t="s">
        <v>22</v>
      </c>
      <c r="AD649" t="s">
        <v>21</v>
      </c>
      <c r="AE649" t="s">
        <v>20</v>
      </c>
      <c r="AF649" t="s">
        <v>29</v>
      </c>
      <c r="AG649" t="s">
        <v>32</v>
      </c>
      <c r="AH649" t="s">
        <v>26</v>
      </c>
      <c r="AI649" t="s">
        <v>34</v>
      </c>
      <c r="AJ649" t="s">
        <v>31</v>
      </c>
      <c r="AK649" t="s">
        <v>30</v>
      </c>
      <c r="AL649" t="s">
        <v>28</v>
      </c>
      <c r="AM649" t="s">
        <v>77</v>
      </c>
      <c r="AN649" t="s">
        <v>76</v>
      </c>
      <c r="AO649" t="s">
        <v>74</v>
      </c>
      <c r="AP649" t="s">
        <v>72</v>
      </c>
      <c r="AQ649" t="s">
        <v>23</v>
      </c>
      <c r="AR649" t="s">
        <v>49</v>
      </c>
      <c r="AS649" t="s">
        <v>75</v>
      </c>
      <c r="AT649" t="s">
        <v>27</v>
      </c>
      <c r="AU649" t="s">
        <v>35</v>
      </c>
      <c r="AV649" t="s">
        <v>54</v>
      </c>
      <c r="AW649" t="s">
        <v>61</v>
      </c>
      <c r="AX649" t="s">
        <v>56</v>
      </c>
      <c r="AY649" t="s">
        <v>55</v>
      </c>
      <c r="AZ649" t="s">
        <v>73</v>
      </c>
      <c r="BA649" t="s">
        <v>59</v>
      </c>
      <c r="BB649" t="s">
        <v>62</v>
      </c>
      <c r="BC649" t="s">
        <v>68</v>
      </c>
      <c r="BD649" t="s">
        <v>57</v>
      </c>
      <c r="BE649" t="s">
        <v>58</v>
      </c>
      <c r="BF649" t="s">
        <v>70</v>
      </c>
      <c r="BG649" t="s">
        <v>71</v>
      </c>
      <c r="BH649" t="s">
        <v>65</v>
      </c>
      <c r="BI649" t="s">
        <v>87</v>
      </c>
      <c r="BJ649" t="s">
        <v>67</v>
      </c>
      <c r="BK649" t="s">
        <v>64</v>
      </c>
      <c r="BL649" t="s">
        <v>39</v>
      </c>
      <c r="BM649" t="s">
        <v>36</v>
      </c>
      <c r="BN649" t="s">
        <v>24</v>
      </c>
      <c r="BO649" t="s">
        <v>41</v>
      </c>
      <c r="BP649" t="s">
        <v>46</v>
      </c>
      <c r="BQ649" t="s">
        <v>25</v>
      </c>
      <c r="BR649" t="s">
        <v>44</v>
      </c>
      <c r="BS649" t="s">
        <v>47</v>
      </c>
      <c r="BT649" t="s">
        <v>52</v>
      </c>
      <c r="BU649" t="s">
        <v>40</v>
      </c>
      <c r="BV649" t="s">
        <v>45</v>
      </c>
      <c r="BW649" t="s">
        <v>37</v>
      </c>
      <c r="BX649" t="s">
        <v>53</v>
      </c>
      <c r="BY649" t="s">
        <v>50</v>
      </c>
      <c r="BZ649" t="s">
        <v>51</v>
      </c>
      <c r="CA649" t="s">
        <v>60</v>
      </c>
      <c r="CB649" t="s">
        <v>63</v>
      </c>
      <c r="CC649" t="s">
        <v>66</v>
      </c>
      <c r="CD649" t="s">
        <v>69</v>
      </c>
    </row>
    <row r="650" spans="1:87" x14ac:dyDescent="0.25">
      <c r="A650" t="s">
        <v>190</v>
      </c>
      <c r="B650">
        <v>10</v>
      </c>
      <c r="C650" t="str">
        <f t="shared" si="70"/>
        <v>https://ogeon.github.io/reversi/!10</v>
      </c>
      <c r="D650" t="s">
        <v>253</v>
      </c>
      <c r="E650" t="s">
        <v>114</v>
      </c>
      <c r="F650" t="str">
        <f t="shared" si="71"/>
        <v>https://www.haxx.se/home/games/othello/index.shtml!Expert</v>
      </c>
      <c r="G650">
        <v>37</v>
      </c>
      <c r="H650">
        <v>27</v>
      </c>
      <c r="I650" cm="1">
        <f t="array" aca="1" ref="I650" ca="1">MAX(ROW($C$1:INDIRECT("$C"&amp;(ROW()-1)))*($C650=$C$1:INDIRECT("$C"&amp;(ROW()-1))),ROW($F$1:INDIRECT("$F"&amp;(ROW()-1)))*($C650=$F$1:INDIRECT("$F"&amp;(ROW()-1))))</f>
        <v>501</v>
      </c>
      <c r="J650" cm="1">
        <f t="array" aca="1" ref="J650" ca="1">MAX(ROW($C$1:INDIRECT("$C"&amp;(ROW()-1)))*($F650=$C$1:INDIRECT("$C"&amp;(ROW()-1))),ROW($F$1:INDIRECT("$F"&amp;(ROW()-1)))*($F650=$F$1:INDIRECT("$F"&amp;(ROW()-1))))</f>
        <v>649</v>
      </c>
      <c r="K650" s="2" cm="1">
        <f t="array" aca="1" ref="K650" ca="1">IF($I650&gt;0,IF(INDEX($C:$C,$I650)=$C650,INDEX($S:$S,$I650),INDEX($T:$T,$I650)),1000)</f>
        <v>1072.0344543338435</v>
      </c>
      <c r="L650" s="2" cm="1">
        <f t="array" aca="1" ref="L650" ca="1">IF($J650&gt;0,IF(INDEX($C:$C,$J650)=$F650,INDEX($S:$S,$J650),INDEX($T:$T,$J650)),1000)</f>
        <v>1097.4435900264293</v>
      </c>
      <c r="M650">
        <f t="shared" ca="1" si="56"/>
        <v>478.72503087898644</v>
      </c>
      <c r="N650">
        <f t="shared" ca="1" si="57"/>
        <v>554.12657035180007</v>
      </c>
      <c r="O650">
        <f t="shared" ca="1" si="58"/>
        <v>0.46349836734388461</v>
      </c>
      <c r="P650">
        <f t="shared" ca="1" si="59"/>
        <v>0.5365016326561155</v>
      </c>
      <c r="Q650">
        <f t="shared" si="68"/>
        <v>1</v>
      </c>
      <c r="R650">
        <f t="shared" si="69"/>
        <v>0</v>
      </c>
      <c r="S650" s="2">
        <f t="shared" ca="1" si="60"/>
        <v>1089.2025065788393</v>
      </c>
      <c r="T650" s="2">
        <f t="shared" ca="1" si="61"/>
        <v>1080.2755377814335</v>
      </c>
    </row>
    <row r="651" spans="1:87" x14ac:dyDescent="0.25">
      <c r="A651" t="s">
        <v>129</v>
      </c>
      <c r="B651" t="s">
        <v>95</v>
      </c>
      <c r="C651" t="str">
        <f t="shared" si="70"/>
        <v>http://www.midnightbeach.com/jon/ReversiScript/!Hard</v>
      </c>
      <c r="D651" t="s">
        <v>253</v>
      </c>
      <c r="E651" t="s">
        <v>114</v>
      </c>
      <c r="F651" t="str">
        <f t="shared" si="71"/>
        <v>https://www.haxx.se/home/games/othello/index.shtml!Expert</v>
      </c>
      <c r="G651">
        <v>3</v>
      </c>
      <c r="H651">
        <v>61</v>
      </c>
      <c r="I651" cm="1">
        <f t="array" aca="1" ref="I651" ca="1">MAX(ROW($C$1:INDIRECT("$C"&amp;(ROW()-1)))*($C651=$C$1:INDIRECT("$C"&amp;(ROW()-1))),ROW($F$1:INDIRECT("$F"&amp;(ROW()-1)))*($C651=$F$1:INDIRECT("$F"&amp;(ROW()-1))))</f>
        <v>503</v>
      </c>
      <c r="J651" cm="1">
        <f t="array" aca="1" ref="J651" ca="1">MAX(ROW($C$1:INDIRECT("$C"&amp;(ROW()-1)))*($F651=$C$1:INDIRECT("$C"&amp;(ROW()-1))),ROW($F$1:INDIRECT("$F"&amp;(ROW()-1)))*($F651=$F$1:INDIRECT("$F"&amp;(ROW()-1))))</f>
        <v>650</v>
      </c>
      <c r="K651" s="2" cm="1">
        <f t="array" aca="1" ref="K651" ca="1">IF($I651&gt;0,IF(INDEX($C:$C,$I651)=$C651,INDEX($S:$S,$I651),INDEX($T:$T,$I651)),1000)</f>
        <v>1026.9360900980412</v>
      </c>
      <c r="L651" s="2" cm="1">
        <f t="array" aca="1" ref="L651" ca="1">IF($J651&gt;0,IF(INDEX($C:$C,$J651)=$F651,INDEX($S:$S,$J651),INDEX($T:$T,$J651)),1000)</f>
        <v>1080.2755377814335</v>
      </c>
      <c r="M651">
        <f t="shared" ca="1" si="56"/>
        <v>369.26676797958999</v>
      </c>
      <c r="N651">
        <f t="shared" ca="1" si="57"/>
        <v>501.9828089842897</v>
      </c>
      <c r="O651">
        <f t="shared" ca="1" si="58"/>
        <v>0.42383580749204663</v>
      </c>
      <c r="P651">
        <f t="shared" ca="1" si="59"/>
        <v>0.57616419250795337</v>
      </c>
      <c r="Q651">
        <f t="shared" si="68"/>
        <v>0</v>
      </c>
      <c r="R651">
        <f t="shared" si="69"/>
        <v>1</v>
      </c>
      <c r="S651" s="2">
        <f t="shared" ca="1" si="60"/>
        <v>1013.3733442582957</v>
      </c>
      <c r="T651" s="2">
        <f t="shared" ca="1" si="61"/>
        <v>1093.838283621179</v>
      </c>
    </row>
    <row r="652" spans="1:87" x14ac:dyDescent="0.25">
      <c r="A652" t="s">
        <v>17</v>
      </c>
      <c r="B652">
        <v>5</v>
      </c>
      <c r="C652" t="str">
        <f t="shared" si="70"/>
        <v>https://www.enil.no/othello!5</v>
      </c>
      <c r="D652" t="s">
        <v>253</v>
      </c>
      <c r="E652" t="s">
        <v>114</v>
      </c>
      <c r="F652" t="str">
        <f t="shared" si="71"/>
        <v>https://www.haxx.se/home/games/othello/index.shtml!Expert</v>
      </c>
      <c r="G652">
        <v>12</v>
      </c>
      <c r="H652">
        <v>52</v>
      </c>
      <c r="I652" cm="1">
        <f t="array" aca="1" ref="I652" ca="1">MAX(ROW($C$1:INDIRECT("$C"&amp;(ROW()-1)))*($C652=$C$1:INDIRECT("$C"&amp;(ROW()-1))),ROW($F$1:INDIRECT("$F"&amp;(ROW()-1)))*($C652=$F$1:INDIRECT("$F"&amp;(ROW()-1))))</f>
        <v>498</v>
      </c>
      <c r="J652" cm="1">
        <f t="array" aca="1" ref="J652" ca="1">MAX(ROW($C$1:INDIRECT("$C"&amp;(ROW()-1)))*($F652=$C$1:INDIRECT("$C"&amp;(ROW()-1))),ROW($F$1:INDIRECT("$F"&amp;(ROW()-1)))*($F652=$F$1:INDIRECT("$F"&amp;(ROW()-1))))</f>
        <v>651</v>
      </c>
      <c r="K652" s="2" cm="1">
        <f t="array" aca="1" ref="K652" ca="1">IF($I652&gt;0,IF(INDEX($C:$C,$I652)=$C652,INDEX($S:$S,$I652),INDEX($T:$T,$I652)),1000)</f>
        <v>1214.5243291649772</v>
      </c>
      <c r="L652" s="2" cm="1">
        <f t="array" aca="1" ref="L652" ca="1">IF($J652&gt;0,IF(INDEX($C:$C,$J652)=$F652,INDEX($S:$S,$J652),INDEX($T:$T,$J652)),1000)</f>
        <v>1093.838283621179</v>
      </c>
      <c r="M652">
        <f t="shared" ca="1" si="56"/>
        <v>1087.2034526240673</v>
      </c>
      <c r="N652">
        <f t="shared" ca="1" si="57"/>
        <v>542.74484730380391</v>
      </c>
      <c r="O652">
        <f t="shared" ca="1" si="58"/>
        <v>0.667017139544965</v>
      </c>
      <c r="P652">
        <f t="shared" ca="1" si="59"/>
        <v>0.332982860455035</v>
      </c>
      <c r="Q652">
        <f t="shared" si="68"/>
        <v>0</v>
      </c>
      <c r="R652">
        <f t="shared" si="69"/>
        <v>1</v>
      </c>
      <c r="S652" s="2">
        <f t="shared" ca="1" si="60"/>
        <v>1193.1797806995382</v>
      </c>
      <c r="T652" s="2">
        <f t="shared" ca="1" si="61"/>
        <v>1115.182832086618</v>
      </c>
      <c r="V652" t="s">
        <v>92</v>
      </c>
      <c r="W652" t="s">
        <v>38</v>
      </c>
      <c r="X652" t="s">
        <v>33</v>
      </c>
      <c r="Y652" t="s">
        <v>29</v>
      </c>
      <c r="Z652" t="s">
        <v>55</v>
      </c>
      <c r="AA652" t="s">
        <v>78</v>
      </c>
      <c r="AB652" t="s">
        <v>54</v>
      </c>
      <c r="AC652" t="s">
        <v>57</v>
      </c>
      <c r="AD652" t="s">
        <v>61</v>
      </c>
      <c r="AE652" t="s">
        <v>60</v>
      </c>
      <c r="AF652" t="s">
        <v>32</v>
      </c>
      <c r="AG652" t="s">
        <v>49</v>
      </c>
      <c r="AH652" t="s">
        <v>56</v>
      </c>
      <c r="AI652" t="s">
        <v>58</v>
      </c>
      <c r="AJ652" t="s">
        <v>22</v>
      </c>
      <c r="AK652" t="s">
        <v>79</v>
      </c>
      <c r="AL652" t="s">
        <v>23</v>
      </c>
      <c r="AM652" t="s">
        <v>35</v>
      </c>
      <c r="AN652" t="s">
        <v>28</v>
      </c>
      <c r="AO652" t="s">
        <v>27</v>
      </c>
      <c r="AP652" t="s">
        <v>31</v>
      </c>
      <c r="AQ652" t="s">
        <v>30</v>
      </c>
      <c r="AR652" t="s">
        <v>59</v>
      </c>
      <c r="AS652" t="s">
        <v>63</v>
      </c>
      <c r="AT652" t="s">
        <v>62</v>
      </c>
      <c r="AU652" t="s">
        <v>26</v>
      </c>
      <c r="AV652" t="s">
        <v>48</v>
      </c>
      <c r="AW652" t="s">
        <v>71</v>
      </c>
      <c r="AX652" t="s">
        <v>74</v>
      </c>
      <c r="AY652" t="s">
        <v>75</v>
      </c>
      <c r="AZ652" t="s">
        <v>72</v>
      </c>
      <c r="BA652" t="s">
        <v>70</v>
      </c>
      <c r="BB652" t="s">
        <v>42</v>
      </c>
      <c r="BC652" t="s">
        <v>25</v>
      </c>
      <c r="BD652" t="s">
        <v>36</v>
      </c>
      <c r="BE652" t="s">
        <v>77</v>
      </c>
      <c r="BF652" t="s">
        <v>21</v>
      </c>
      <c r="BG652" t="s">
        <v>20</v>
      </c>
      <c r="BH652" t="s">
        <v>73</v>
      </c>
      <c r="BI652" t="s">
        <v>68</v>
      </c>
      <c r="BJ652" t="s">
        <v>44</v>
      </c>
      <c r="BK652" t="s">
        <v>76</v>
      </c>
      <c r="BL652" t="s">
        <v>53</v>
      </c>
      <c r="BM652" t="s">
        <v>51</v>
      </c>
      <c r="BN652" t="s">
        <v>50</v>
      </c>
      <c r="BO652" t="s">
        <v>40</v>
      </c>
      <c r="BP652" t="s">
        <v>46</v>
      </c>
      <c r="BQ652" t="s">
        <v>47</v>
      </c>
      <c r="BR652" t="s">
        <v>34</v>
      </c>
      <c r="BS652" t="s">
        <v>24</v>
      </c>
      <c r="BT652" t="s">
        <v>52</v>
      </c>
      <c r="BU652" t="s">
        <v>41</v>
      </c>
      <c r="BV652" t="s">
        <v>66</v>
      </c>
      <c r="BW652" t="s">
        <v>45</v>
      </c>
      <c r="BX652" t="s">
        <v>67</v>
      </c>
      <c r="BY652" t="s">
        <v>65</v>
      </c>
      <c r="BZ652" t="s">
        <v>64</v>
      </c>
      <c r="CA652" t="s">
        <v>39</v>
      </c>
      <c r="CB652" t="s">
        <v>87</v>
      </c>
      <c r="CC652" t="s">
        <v>37</v>
      </c>
      <c r="CD652" t="s">
        <v>87</v>
      </c>
      <c r="CE652" t="s">
        <v>69</v>
      </c>
    </row>
    <row r="653" spans="1:87" x14ac:dyDescent="0.25">
      <c r="A653" t="s">
        <v>118</v>
      </c>
      <c r="C653" t="str">
        <f t="shared" si="70"/>
        <v>http://omerkel.github.io/UCThello/html5/src/!</v>
      </c>
      <c r="D653" t="s">
        <v>253</v>
      </c>
      <c r="E653" t="s">
        <v>114</v>
      </c>
      <c r="F653" t="str">
        <f t="shared" si="71"/>
        <v>https://www.haxx.se/home/games/othello/index.shtml!Expert</v>
      </c>
      <c r="G653">
        <v>3</v>
      </c>
      <c r="H653">
        <v>61</v>
      </c>
      <c r="I653" cm="1">
        <f t="array" aca="1" ref="I653" ca="1">MAX(ROW($C$1:INDIRECT("$C"&amp;(ROW()-1)))*($C653=$C$1:INDIRECT("$C"&amp;(ROW()-1))),ROW($F$1:INDIRECT("$F"&amp;(ROW()-1)))*($C653=$F$1:INDIRECT("$F"&amp;(ROW()-1))))</f>
        <v>502</v>
      </c>
      <c r="J653" cm="1">
        <f t="array" aca="1" ref="J653" ca="1">MAX(ROW($C$1:INDIRECT("$C"&amp;(ROW()-1)))*($F653=$C$1:INDIRECT("$C"&amp;(ROW()-1))),ROW($F$1:INDIRECT("$F"&amp;(ROW()-1)))*($F653=$F$1:INDIRECT("$F"&amp;(ROW()-1))))</f>
        <v>652</v>
      </c>
      <c r="K653" s="2" cm="1">
        <f t="array" aca="1" ref="K653" ca="1">IF($I653&gt;0,IF(INDEX($C:$C,$I653)=$C653,INDEX($S:$S,$I653),INDEX($T:$T,$I653)),1000)</f>
        <v>1027.0505575434131</v>
      </c>
      <c r="L653" s="2" cm="1">
        <f t="array" aca="1" ref="L653" ca="1">IF($J653&gt;0,IF(INDEX($C:$C,$J653)=$F653,INDEX($S:$S,$J653),INDEX($T:$T,$J653)),1000)</f>
        <v>1115.182832086618</v>
      </c>
      <c r="M653">
        <f t="shared" ca="1" si="56"/>
        <v>369.51016822139235</v>
      </c>
      <c r="N653">
        <f t="shared" ca="1" si="57"/>
        <v>613.70135223958926</v>
      </c>
      <c r="O653">
        <f t="shared" ca="1" si="58"/>
        <v>0.37581960802101511</v>
      </c>
      <c r="P653">
        <f t="shared" ca="1" si="59"/>
        <v>0.62418039197898501</v>
      </c>
      <c r="Q653">
        <f t="shared" si="68"/>
        <v>0</v>
      </c>
      <c r="R653">
        <f t="shared" si="69"/>
        <v>1</v>
      </c>
      <c r="S653" s="2">
        <f t="shared" ca="1" si="60"/>
        <v>1015.0243300867406</v>
      </c>
      <c r="T653" s="2">
        <f t="shared" ca="1" si="61"/>
        <v>1127.2090595432906</v>
      </c>
    </row>
    <row r="654" spans="1:87" x14ac:dyDescent="0.25">
      <c r="A654" t="s">
        <v>253</v>
      </c>
      <c r="B654" t="s">
        <v>114</v>
      </c>
      <c r="C654" t="str">
        <f t="shared" si="70"/>
        <v>https://www.haxx.se/home/games/othello/index.shtml!Expert</v>
      </c>
      <c r="D654" t="s">
        <v>194</v>
      </c>
      <c r="F654" t="str">
        <f t="shared" si="71"/>
        <v>https://www.hanshq.net/files/othello/web/web_othello.html!</v>
      </c>
      <c r="G654">
        <v>15</v>
      </c>
      <c r="H654">
        <v>49</v>
      </c>
      <c r="I654" cm="1">
        <f t="array" aca="1" ref="I654" ca="1">MAX(ROW($C$1:INDIRECT("$C"&amp;(ROW()-1)))*($C654=$C$1:INDIRECT("$C"&amp;(ROW()-1))),ROW($F$1:INDIRECT("$F"&amp;(ROW()-1)))*($C654=$F$1:INDIRECT("$F"&amp;(ROW()-1))))</f>
        <v>653</v>
      </c>
      <c r="J654" cm="1">
        <f t="array" aca="1" ref="J654" ca="1">MAX(ROW($C$1:INDIRECT("$C"&amp;(ROW()-1)))*($F654=$C$1:INDIRECT("$C"&amp;(ROW()-1))),ROW($F$1:INDIRECT("$F"&amp;(ROW()-1)))*($F654=$F$1:INDIRECT("$F"&amp;(ROW()-1))))</f>
        <v>495</v>
      </c>
      <c r="K654" s="2" cm="1">
        <f t="array" aca="1" ref="K654" ca="1">IF($I654&gt;0,IF(INDEX($C:$C,$I654)=$C654,INDEX($S:$S,$I654),INDEX($T:$T,$I654)),1000)</f>
        <v>1127.2090595432906</v>
      </c>
      <c r="L654" s="2" cm="1">
        <f t="array" aca="1" ref="L654" ca="1">IF($J654&gt;0,IF(INDEX($C:$C,$J654)=$F654,INDEX($S:$S,$J654),INDEX($T:$T,$J654)),1000)</f>
        <v>1274.8785623276422</v>
      </c>
      <c r="M654">
        <f t="shared" ca="1" si="56"/>
        <v>657.6921357132087</v>
      </c>
      <c r="N654">
        <f t="shared" ca="1" si="57"/>
        <v>1538.8504143838038</v>
      </c>
      <c r="O654">
        <f t="shared" ca="1" si="58"/>
        <v>0.29942153211835626</v>
      </c>
      <c r="P654">
        <f t="shared" ca="1" si="59"/>
        <v>0.70057846788164391</v>
      </c>
      <c r="Q654">
        <f t="shared" si="68"/>
        <v>0</v>
      </c>
      <c r="R654">
        <f t="shared" si="69"/>
        <v>1</v>
      </c>
      <c r="S654" s="2">
        <f t="shared" ca="1" si="60"/>
        <v>1117.6275705155031</v>
      </c>
      <c r="T654" s="2">
        <f t="shared" ca="1" si="61"/>
        <v>1284.4600513554296</v>
      </c>
    </row>
    <row r="655" spans="1:87" x14ac:dyDescent="0.25">
      <c r="A655" t="s">
        <v>253</v>
      </c>
      <c r="B655" t="s">
        <v>114</v>
      </c>
      <c r="C655" t="str">
        <f t="shared" si="70"/>
        <v>https://www.haxx.se/home/games/othello/index.shtml!Expert</v>
      </c>
      <c r="D655" t="s">
        <v>109</v>
      </c>
      <c r="E655" t="s">
        <v>95</v>
      </c>
      <c r="F655" t="str">
        <f t="shared" si="71"/>
        <v>https://hewgill.com/othello/!Hard</v>
      </c>
      <c r="G655">
        <v>55</v>
      </c>
      <c r="H655">
        <v>9</v>
      </c>
      <c r="I655" cm="1">
        <f t="array" aca="1" ref="I655" ca="1">MAX(ROW($C$1:INDIRECT("$C"&amp;(ROW()-1)))*($C655=$C$1:INDIRECT("$C"&amp;(ROW()-1))),ROW($F$1:INDIRECT("$F"&amp;(ROW()-1)))*($C655=$F$1:INDIRECT("$F"&amp;(ROW()-1))))</f>
        <v>654</v>
      </c>
      <c r="J655" cm="1">
        <f t="array" aca="1" ref="J655" ca="1">MAX(ROW($C$1:INDIRECT("$C"&amp;(ROW()-1)))*($F655=$C$1:INDIRECT("$C"&amp;(ROW()-1))),ROW($F$1:INDIRECT("$F"&amp;(ROW()-1)))*($F655=$F$1:INDIRECT("$F"&amp;(ROW()-1))))</f>
        <v>504</v>
      </c>
      <c r="K655" s="2" cm="1">
        <f t="array" aca="1" ref="K655" ca="1">IF($I655&gt;0,IF(INDEX($C:$C,$I655)=$C655,INDEX($S:$S,$I655),INDEX($T:$T,$I655)),1000)</f>
        <v>1117.6275705155031</v>
      </c>
      <c r="L655" s="2" cm="1">
        <f t="array" aca="1" ref="L655" ca="1">IF($J655&gt;0,IF(INDEX($C:$C,$J655)=$F655,INDEX($S:$S,$J655),INDEX($T:$T,$J655)),1000)</f>
        <v>1026.7897673238633</v>
      </c>
      <c r="M655">
        <f t="shared" ca="1" si="56"/>
        <v>622.39905744200712</v>
      </c>
      <c r="N655">
        <f t="shared" ca="1" si="57"/>
        <v>368.95586494683994</v>
      </c>
      <c r="O655">
        <f t="shared" ca="1" si="58"/>
        <v>0.62782666771071782</v>
      </c>
      <c r="P655">
        <f t="shared" ca="1" si="59"/>
        <v>0.37217333228928218</v>
      </c>
      <c r="Q655">
        <f t="shared" si="68"/>
        <v>1</v>
      </c>
      <c r="R655">
        <f t="shared" si="69"/>
        <v>0</v>
      </c>
      <c r="S655" s="2">
        <f t="shared" ca="1" si="60"/>
        <v>1129.53711714876</v>
      </c>
      <c r="T655" s="2">
        <f t="shared" ca="1" si="61"/>
        <v>1014.8802206906063</v>
      </c>
    </row>
    <row r="656" spans="1:87" x14ac:dyDescent="0.25">
      <c r="A656" t="s">
        <v>253</v>
      </c>
      <c r="B656" t="s">
        <v>114</v>
      </c>
      <c r="C656" t="str">
        <f t="shared" si="70"/>
        <v>https://www.haxx.se/home/games/othello/index.shtml!Expert</v>
      </c>
      <c r="D656" t="s">
        <v>197</v>
      </c>
      <c r="F656" t="str">
        <f t="shared" si="71"/>
        <v>http://www.quickhack.net/flipout/demo/!</v>
      </c>
      <c r="G656">
        <v>39</v>
      </c>
      <c r="H656">
        <v>25</v>
      </c>
      <c r="I656" cm="1">
        <f t="array" aca="1" ref="I656" ca="1">MAX(ROW($C$1:INDIRECT("$C"&amp;(ROW()-1)))*($C656=$C$1:INDIRECT("$C"&amp;(ROW()-1))),ROW($F$1:INDIRECT("$F"&amp;(ROW()-1)))*($C656=$F$1:INDIRECT("$F"&amp;(ROW()-1))))</f>
        <v>655</v>
      </c>
      <c r="J656" cm="1">
        <f t="array" aca="1" ref="J656" ca="1">MAX(ROW($C$1:INDIRECT("$C"&amp;(ROW()-1)))*($F656=$C$1:INDIRECT("$C"&amp;(ROW()-1))),ROW($F$1:INDIRECT("$F"&amp;(ROW()-1)))*($F656=$F$1:INDIRECT("$F"&amp;(ROW()-1))))</f>
        <v>500</v>
      </c>
      <c r="K656" s="2" cm="1">
        <f t="array" aca="1" ref="K656" ca="1">IF($I656&gt;0,IF(INDEX($C:$C,$I656)=$C656,INDEX($S:$S,$I656),INDEX($T:$T,$I656)),1000)</f>
        <v>1129.53711714876</v>
      </c>
      <c r="L656" s="2" cm="1">
        <f t="array" aca="1" ref="L656" ca="1">IF($J656&gt;0,IF(INDEX($C:$C,$J656)=$F656,INDEX($S:$S,$J656),INDEX($T:$T,$J656)),1000)</f>
        <v>1071.3213955573631</v>
      </c>
      <c r="M656">
        <f t="shared" ca="1" si="56"/>
        <v>666.56544032021645</v>
      </c>
      <c r="N656">
        <f t="shared" ca="1" si="57"/>
        <v>476.76403742358724</v>
      </c>
      <c r="O656">
        <f t="shared" ca="1" si="58"/>
        <v>0.58300380887195136</v>
      </c>
      <c r="P656">
        <f t="shared" ca="1" si="59"/>
        <v>0.4169961911280487</v>
      </c>
      <c r="Q656">
        <f t="shared" si="68"/>
        <v>1</v>
      </c>
      <c r="R656">
        <f t="shared" si="69"/>
        <v>0</v>
      </c>
      <c r="S656" s="2">
        <f t="shared" ca="1" si="60"/>
        <v>1142.8809952648576</v>
      </c>
      <c r="T656" s="2">
        <f t="shared" ca="1" si="61"/>
        <v>1057.9775174412655</v>
      </c>
    </row>
    <row r="657" spans="1:83" x14ac:dyDescent="0.25">
      <c r="A657" t="s">
        <v>253</v>
      </c>
      <c r="B657" t="s">
        <v>114</v>
      </c>
      <c r="C657" t="str">
        <f t="shared" si="70"/>
        <v>https://www.haxx.se/home/games/othello/index.shtml!Expert</v>
      </c>
      <c r="D657" t="s">
        <v>122</v>
      </c>
      <c r="E657" t="s">
        <v>123</v>
      </c>
      <c r="F657" t="str">
        <f t="shared" si="71"/>
        <v>https://www.onlinespiele-sammlung.de/othello/othello-reversi-games/norvig/!Difficult</v>
      </c>
      <c r="G657">
        <v>62</v>
      </c>
      <c r="H657">
        <v>2</v>
      </c>
      <c r="I657" cm="1">
        <f t="array" aca="1" ref="I657" ca="1">MAX(ROW($C$1:INDIRECT("$C"&amp;(ROW()-1)))*($C657=$C$1:INDIRECT("$C"&amp;(ROW()-1))),ROW($F$1:INDIRECT("$F"&amp;(ROW()-1)))*($C657=$F$1:INDIRECT("$F"&amp;(ROW()-1))))</f>
        <v>656</v>
      </c>
      <c r="J657" cm="1">
        <f t="array" aca="1" ref="J657" ca="1">MAX(ROW($C$1:INDIRECT("$C"&amp;(ROW()-1)))*($F657=$C$1:INDIRECT("$C"&amp;(ROW()-1))),ROW($F$1:INDIRECT("$F"&amp;(ROW()-1)))*($F657=$F$1:INDIRECT("$F"&amp;(ROW()-1))))</f>
        <v>506</v>
      </c>
      <c r="K657" s="2" cm="1">
        <f t="array" aca="1" ref="K657" ca="1">IF($I657&gt;0,IF(INDEX($C:$C,$I657)=$C657,INDEX($S:$S,$I657),INDEX($T:$T,$I657)),1000)</f>
        <v>1142.8809952648576</v>
      </c>
      <c r="L657" s="2" cm="1">
        <f t="array" aca="1" ref="L657" ca="1">IF($J657&gt;0,IF(INDEX($C:$C,$J657)=$F657,INDEX($S:$S,$J657),INDEX($T:$T,$J657)),1000)</f>
        <v>1014.5426138597621</v>
      </c>
      <c r="M657">
        <f t="shared" ca="1" si="56"/>
        <v>719.78449658386808</v>
      </c>
      <c r="N657">
        <f t="shared" ca="1" si="57"/>
        <v>343.84010807152725</v>
      </c>
      <c r="O657">
        <f t="shared" ca="1" si="58"/>
        <v>0.67672794840720296</v>
      </c>
      <c r="P657">
        <f t="shared" ca="1" si="59"/>
        <v>0.32327205159279698</v>
      </c>
      <c r="Q657">
        <f t="shared" si="68"/>
        <v>1</v>
      </c>
      <c r="R657">
        <f t="shared" si="69"/>
        <v>0</v>
      </c>
      <c r="S657" s="2">
        <f t="shared" ca="1" si="60"/>
        <v>1153.225700915827</v>
      </c>
      <c r="T657" s="2">
        <f t="shared" ca="1" si="61"/>
        <v>1004.1979082087926</v>
      </c>
    </row>
    <row r="658" spans="1:83" x14ac:dyDescent="0.25">
      <c r="A658" t="s">
        <v>124</v>
      </c>
      <c r="B658">
        <v>3</v>
      </c>
      <c r="C658" t="str">
        <f t="shared" si="70"/>
        <v>https://www.lutanho.net/play/reversi.html!3</v>
      </c>
      <c r="D658" t="s">
        <v>253</v>
      </c>
      <c r="E658" t="s">
        <v>114</v>
      </c>
      <c r="F658" t="str">
        <f t="shared" si="71"/>
        <v>https://www.haxx.se/home/games/othello/index.shtml!Expert</v>
      </c>
      <c r="G658">
        <v>2</v>
      </c>
      <c r="H658">
        <v>62</v>
      </c>
      <c r="I658" cm="1">
        <f t="array" aca="1" ref="I658" ca="1">MAX(ROW($C$1:INDIRECT("$C"&amp;(ROW()-1)))*($C658=$C$1:INDIRECT("$C"&amp;(ROW()-1))),ROW($F$1:INDIRECT("$F"&amp;(ROW()-1)))*($C658=$F$1:INDIRECT("$F"&amp;(ROW()-1))))</f>
        <v>487</v>
      </c>
      <c r="J658" cm="1">
        <f t="array" aca="1" ref="J658" ca="1">MAX(ROW($C$1:INDIRECT("$C"&amp;(ROW()-1)))*($F658=$C$1:INDIRECT("$C"&amp;(ROW()-1))),ROW($F$1:INDIRECT("$F"&amp;(ROW()-1)))*($F658=$F$1:INDIRECT("$F"&amp;(ROW()-1))))</f>
        <v>657</v>
      </c>
      <c r="K658" s="2" cm="1">
        <f t="array" aca="1" ref="K658" ca="1">IF($I658&gt;0,IF(INDEX($C:$C,$I658)=$C658,INDEX($S:$S,$I658),INDEX($T:$T,$I658)),1000)</f>
        <v>993.81583160680123</v>
      </c>
      <c r="L658" s="2" cm="1">
        <f t="array" aca="1" ref="L658" ca="1">IF($J658&gt;0,IF(INDEX($C:$C,$J658)=$F658,INDEX($S:$S,$J658),INDEX($T:$T,$J658)),1000)</f>
        <v>1153.225700915827</v>
      </c>
      <c r="M658">
        <f t="shared" ca="1" si="56"/>
        <v>305.16841288165307</v>
      </c>
      <c r="N658">
        <f t="shared" ca="1" si="57"/>
        <v>763.94879866455756</v>
      </c>
      <c r="O658">
        <f t="shared" ca="1" si="58"/>
        <v>0.28543962213488572</v>
      </c>
      <c r="P658">
        <f t="shared" ca="1" si="59"/>
        <v>0.71456037786511417</v>
      </c>
      <c r="Q658">
        <f t="shared" si="68"/>
        <v>0</v>
      </c>
      <c r="R658">
        <f t="shared" si="69"/>
        <v>1</v>
      </c>
      <c r="S658" s="2">
        <f t="shared" ca="1" si="60"/>
        <v>984.68176369848493</v>
      </c>
      <c r="T658" s="2">
        <f t="shared" ca="1" si="61"/>
        <v>1162.3597688241434</v>
      </c>
    </row>
    <row r="659" spans="1:83" x14ac:dyDescent="0.25">
      <c r="A659" t="s">
        <v>116</v>
      </c>
      <c r="B659" t="s">
        <v>117</v>
      </c>
      <c r="C659" t="str">
        <f t="shared" si="70"/>
        <v>https://kana.github.io/othello-js/!PM-1024/e</v>
      </c>
      <c r="D659" t="s">
        <v>253</v>
      </c>
      <c r="E659" t="s">
        <v>114</v>
      </c>
      <c r="F659" t="str">
        <f t="shared" si="71"/>
        <v>https://www.haxx.se/home/games/othello/index.shtml!Expert</v>
      </c>
      <c r="G659">
        <v>9</v>
      </c>
      <c r="H659">
        <v>55</v>
      </c>
      <c r="I659" cm="1">
        <f t="array" aca="1" ref="I659" ca="1">MAX(ROW($C$1:INDIRECT("$C"&amp;(ROW()-1)))*($C659=$C$1:INDIRECT("$C"&amp;(ROW()-1))),ROW($F$1:INDIRECT("$F"&amp;(ROW()-1)))*($C659=$F$1:INDIRECT("$F"&amp;(ROW()-1))))</f>
        <v>574</v>
      </c>
      <c r="J659" cm="1">
        <f t="array" aca="1" ref="J659" ca="1">MAX(ROW($C$1:INDIRECT("$C"&amp;(ROW()-1)))*($F659=$C$1:INDIRECT("$C"&amp;(ROW()-1))),ROW($F$1:INDIRECT("$F"&amp;(ROW()-1)))*($F659=$F$1:INDIRECT("$F"&amp;(ROW()-1))))</f>
        <v>658</v>
      </c>
      <c r="K659" s="2" cm="1">
        <f t="array" aca="1" ref="K659" ca="1">IF($I659&gt;0,IF(INDEX($C:$C,$I659)=$C659,INDEX($S:$S,$I659),INDEX($T:$T,$I659)),1000)</f>
        <v>1006.3885377607261</v>
      </c>
      <c r="L659" s="2" cm="1">
        <f t="array" aca="1" ref="L659" ca="1">IF($J659&gt;0,IF(INDEX($C:$C,$J659)=$F659,INDEX($S:$S,$J659),INDEX($T:$T,$J659)),1000)</f>
        <v>1162.3597688241434</v>
      </c>
      <c r="M659">
        <f t="shared" ca="1" si="56"/>
        <v>328.07364545902527</v>
      </c>
      <c r="N659">
        <f t="shared" ca="1" si="57"/>
        <v>805.19194579422401</v>
      </c>
      <c r="O659">
        <f t="shared" ca="1" si="58"/>
        <v>0.28949404975423021</v>
      </c>
      <c r="P659">
        <f t="shared" ca="1" si="59"/>
        <v>0.71050595024576979</v>
      </c>
      <c r="Q659">
        <f t="shared" si="68"/>
        <v>0</v>
      </c>
      <c r="R659">
        <f t="shared" si="69"/>
        <v>1</v>
      </c>
      <c r="S659" s="2">
        <f t="shared" ca="1" si="60"/>
        <v>997.12472816859076</v>
      </c>
      <c r="T659" s="2">
        <f t="shared" ca="1" si="61"/>
        <v>1171.6235784162789</v>
      </c>
    </row>
    <row r="660" spans="1:83" x14ac:dyDescent="0.25">
      <c r="A660" t="s">
        <v>253</v>
      </c>
      <c r="B660" t="s">
        <v>114</v>
      </c>
      <c r="C660" t="str">
        <f t="shared" si="70"/>
        <v>https://www.haxx.se/home/games/othello/index.shtml!Expert</v>
      </c>
      <c r="D660" t="s">
        <v>108</v>
      </c>
      <c r="F660" t="str">
        <f t="shared" si="71"/>
        <v>http://davidbau.com/reversi/!</v>
      </c>
      <c r="G660">
        <v>45</v>
      </c>
      <c r="H660">
        <v>19</v>
      </c>
      <c r="I660" cm="1">
        <f t="array" aca="1" ref="I660" ca="1">MAX(ROW($C$1:INDIRECT("$C"&amp;(ROW()-1)))*($C660=$C$1:INDIRECT("$C"&amp;(ROW()-1))),ROW($F$1:INDIRECT("$F"&amp;(ROW()-1)))*($C660=$F$1:INDIRECT("$F"&amp;(ROW()-1))))</f>
        <v>659</v>
      </c>
      <c r="J660" cm="1">
        <f t="array" aca="1" ref="J660" ca="1">MAX(ROW($C$1:INDIRECT("$C"&amp;(ROW()-1)))*($F660=$C$1:INDIRECT("$C"&amp;(ROW()-1))),ROW($F$1:INDIRECT("$F"&amp;(ROW()-1)))*($F660=$F$1:INDIRECT("$F"&amp;(ROW()-1))))</f>
        <v>422</v>
      </c>
      <c r="K660" s="2" cm="1">
        <f t="array" aca="1" ref="K660" ca="1">IF($I660&gt;0,IF(INDEX($C:$C,$I660)=$C660,INDEX($S:$S,$I660),INDEX($T:$T,$I660)),1000)</f>
        <v>1171.6235784162789</v>
      </c>
      <c r="L660" s="2" cm="1">
        <f t="array" aca="1" ref="L660" ca="1">IF($J660&gt;0,IF(INDEX($C:$C,$J660)=$F660,INDEX($S:$S,$J660),INDEX($T:$T,$J660)),1000)</f>
        <v>998.61778976217681</v>
      </c>
      <c r="M660">
        <f t="shared" ca="1" si="56"/>
        <v>849.29574065924089</v>
      </c>
      <c r="N660">
        <f t="shared" ca="1" si="57"/>
        <v>313.72163838130359</v>
      </c>
      <c r="O660">
        <f t="shared" ca="1" si="58"/>
        <v>0.73025197728333624</v>
      </c>
      <c r="P660">
        <f t="shared" ca="1" si="59"/>
        <v>0.26974802271666382</v>
      </c>
      <c r="Q660">
        <f t="shared" si="68"/>
        <v>1</v>
      </c>
      <c r="R660">
        <f t="shared" si="69"/>
        <v>0</v>
      </c>
      <c r="S660" s="2">
        <f t="shared" ca="1" si="60"/>
        <v>1180.2555151432121</v>
      </c>
      <c r="T660" s="2">
        <f t="shared" ca="1" si="61"/>
        <v>989.98585303524362</v>
      </c>
    </row>
    <row r="661" spans="1:83" x14ac:dyDescent="0.25">
      <c r="A661" t="s">
        <v>94</v>
      </c>
      <c r="B661" t="s">
        <v>95</v>
      </c>
      <c r="C661" t="str">
        <f t="shared" si="70"/>
        <v>https://www.mathsisfun.com/games/reversi.html!Hard</v>
      </c>
      <c r="D661" t="s">
        <v>253</v>
      </c>
      <c r="E661" t="s">
        <v>114</v>
      </c>
      <c r="F661" t="str">
        <f t="shared" si="71"/>
        <v>https://www.haxx.se/home/games/othello/index.shtml!Expert</v>
      </c>
      <c r="G661">
        <v>25</v>
      </c>
      <c r="H661">
        <v>38</v>
      </c>
      <c r="I661" cm="1">
        <f t="array" aca="1" ref="I661" ca="1">MAX(ROW($C$1:INDIRECT("$C"&amp;(ROW()-1)))*($C661=$C$1:INDIRECT("$C"&amp;(ROW()-1))),ROW($F$1:INDIRECT("$F"&amp;(ROW()-1)))*($C661=$F$1:INDIRECT("$F"&amp;(ROW()-1))))</f>
        <v>628</v>
      </c>
      <c r="J661" cm="1">
        <f t="array" aca="1" ref="J661" ca="1">MAX(ROW($C$1:INDIRECT("$C"&amp;(ROW()-1)))*($F661=$C$1:INDIRECT("$C"&amp;(ROW()-1))),ROW($F$1:INDIRECT("$F"&amp;(ROW()-1)))*($F661=$F$1:INDIRECT("$F"&amp;(ROW()-1))))</f>
        <v>660</v>
      </c>
      <c r="K661" s="2" cm="1">
        <f t="array" aca="1" ref="K661" ca="1">IF($I661&gt;0,IF(INDEX($C:$C,$I661)=$C661,INDEX($S:$S,$I661),INDEX($T:$T,$I661)),1000)</f>
        <v>1071.9441199190599</v>
      </c>
      <c r="L661" s="2" cm="1">
        <f t="array" aca="1" ref="L661" ca="1">IF($J661&gt;0,IF(INDEX($C:$C,$J661)=$F661,INDEX($S:$S,$J661),INDEX($T:$T,$J661)),1000)</f>
        <v>1180.2555151432121</v>
      </c>
      <c r="M661">
        <f t="shared" ca="1" si="56"/>
        <v>478.47615537329574</v>
      </c>
      <c r="N661">
        <f t="shared" ca="1" si="57"/>
        <v>892.56281107483767</v>
      </c>
      <c r="O661">
        <f t="shared" ca="1" si="58"/>
        <v>0.34898800623650733</v>
      </c>
      <c r="P661">
        <f t="shared" ca="1" si="59"/>
        <v>0.65101199376349272</v>
      </c>
      <c r="Q661">
        <f t="shared" si="68"/>
        <v>0</v>
      </c>
      <c r="R661">
        <f t="shared" si="69"/>
        <v>1</v>
      </c>
      <c r="S661" s="2">
        <f t="shared" ca="1" si="60"/>
        <v>1060.7765037194915</v>
      </c>
      <c r="T661" s="2">
        <f t="shared" ca="1" si="61"/>
        <v>1191.4231313427804</v>
      </c>
    </row>
    <row r="662" spans="1:83" x14ac:dyDescent="0.25">
      <c r="A662" t="s">
        <v>103</v>
      </c>
      <c r="B662" t="s">
        <v>95</v>
      </c>
      <c r="C662" t="str">
        <f t="shared" si="70"/>
        <v>https://reversi.zone/!Hard</v>
      </c>
      <c r="D662" t="s">
        <v>253</v>
      </c>
      <c r="E662" t="s">
        <v>114</v>
      </c>
      <c r="F662" t="str">
        <f t="shared" si="71"/>
        <v>https://www.haxx.se/home/games/othello/index.shtml!Expert</v>
      </c>
      <c r="G662">
        <v>8</v>
      </c>
      <c r="H662">
        <v>56</v>
      </c>
      <c r="I662" cm="1">
        <f t="array" aca="1" ref="I662" ca="1">MAX(ROW($C$1:INDIRECT("$C"&amp;(ROW()-1)))*($C662=$C$1:INDIRECT("$C"&amp;(ROW()-1))),ROW($F$1:INDIRECT("$F"&amp;(ROW()-1)))*($C662=$F$1:INDIRECT("$F"&amp;(ROW()-1))))</f>
        <v>626</v>
      </c>
      <c r="J662" cm="1">
        <f t="array" aca="1" ref="J662" ca="1">MAX(ROW($C$1:INDIRECT("$C"&amp;(ROW()-1)))*($F662=$C$1:INDIRECT("$C"&amp;(ROW()-1))),ROW($F$1:INDIRECT("$F"&amp;(ROW()-1)))*($F662=$F$1:INDIRECT("$F"&amp;(ROW()-1))))</f>
        <v>661</v>
      </c>
      <c r="K662" s="2" cm="1">
        <f t="array" aca="1" ref="K662" ca="1">IF($I662&gt;0,IF(INDEX($C:$C,$I662)=$C662,INDEX($S:$S,$I662),INDEX($T:$T,$I662)),1000)</f>
        <v>1051.2099240296707</v>
      </c>
      <c r="L662" s="2" cm="1">
        <f t="array" aca="1" ref="L662" ca="1">IF($J662&gt;0,IF(INDEX($C:$C,$J662)=$F662,INDEX($S:$S,$J662),INDEX($T:$T,$J662)),1000)</f>
        <v>1191.4231313427804</v>
      </c>
      <c r="M662">
        <f t="shared" ca="1" si="56"/>
        <v>424.64382201137403</v>
      </c>
      <c r="N662">
        <f t="shared" ca="1" si="57"/>
        <v>951.82657987004359</v>
      </c>
      <c r="O662">
        <f t="shared" ca="1" si="58"/>
        <v>0.30850196374070443</v>
      </c>
      <c r="P662">
        <f t="shared" ca="1" si="59"/>
        <v>0.69149803625929551</v>
      </c>
      <c r="Q662">
        <f t="shared" si="68"/>
        <v>0</v>
      </c>
      <c r="R662">
        <f t="shared" si="69"/>
        <v>1</v>
      </c>
      <c r="S662" s="2">
        <f t="shared" ca="1" si="60"/>
        <v>1041.3378611899682</v>
      </c>
      <c r="T662" s="2">
        <f t="shared" ca="1" si="61"/>
        <v>1201.2951941824829</v>
      </c>
    </row>
    <row r="663" spans="1:83" x14ac:dyDescent="0.25">
      <c r="A663" t="s">
        <v>112</v>
      </c>
      <c r="B663">
        <v>3</v>
      </c>
      <c r="C663" t="str">
        <f t="shared" si="70"/>
        <v>https://lazymuttgames.com/games/Othello/!3</v>
      </c>
      <c r="D663" t="s">
        <v>253</v>
      </c>
      <c r="E663" t="s">
        <v>114</v>
      </c>
      <c r="F663" t="str">
        <f t="shared" si="71"/>
        <v>https://www.haxx.se/home/games/othello/index.shtml!Expert</v>
      </c>
      <c r="G663">
        <v>3</v>
      </c>
      <c r="H663">
        <v>61</v>
      </c>
      <c r="I663" cm="1">
        <f t="array" aca="1" ref="I663" ca="1">MAX(ROW($C$1:INDIRECT("$C"&amp;(ROW()-1)))*($C663=$C$1:INDIRECT("$C"&amp;(ROW()-1))),ROW($F$1:INDIRECT("$F"&amp;(ROW()-1)))*($C663=$F$1:INDIRECT("$F"&amp;(ROW()-1))))</f>
        <v>625</v>
      </c>
      <c r="J663" cm="1">
        <f t="array" aca="1" ref="J663" ca="1">MAX(ROW($C$1:INDIRECT("$C"&amp;(ROW()-1)))*($F663=$C$1:INDIRECT("$C"&amp;(ROW()-1))),ROW($F$1:INDIRECT("$F"&amp;(ROW()-1)))*($F663=$F$1:INDIRECT("$F"&amp;(ROW()-1))))</f>
        <v>662</v>
      </c>
      <c r="K663" s="2" cm="1">
        <f t="array" aca="1" ref="K663" ca="1">IF($I663&gt;0,IF(INDEX($C:$C,$I663)=$C663,INDEX($S:$S,$I663),INDEX($T:$T,$I663)),1000)</f>
        <v>994.36666759497859</v>
      </c>
      <c r="L663" s="2" cm="1">
        <f t="array" aca="1" ref="L663" ca="1">IF($J663&gt;0,IF(INDEX($C:$C,$J663)=$F663,INDEX($S:$S,$J663),INDEX($T:$T,$J663)),1000)</f>
        <v>1201.2951941824829</v>
      </c>
      <c r="M663">
        <f t="shared" ca="1" si="56"/>
        <v>306.13759704687686</v>
      </c>
      <c r="N663">
        <f t="shared" ca="1" si="57"/>
        <v>1007.4836002541007</v>
      </c>
      <c r="O663">
        <f t="shared" ca="1" si="58"/>
        <v>0.23304861224520454</v>
      </c>
      <c r="P663">
        <f t="shared" ca="1" si="59"/>
        <v>0.76695138775479543</v>
      </c>
      <c r="Q663">
        <f t="shared" si="68"/>
        <v>0</v>
      </c>
      <c r="R663">
        <f t="shared" si="69"/>
        <v>1</v>
      </c>
      <c r="S663" s="2">
        <f t="shared" ca="1" si="60"/>
        <v>986.90911200313201</v>
      </c>
      <c r="T663" s="2">
        <f t="shared" ca="1" si="61"/>
        <v>1208.7527497743295</v>
      </c>
    </row>
    <row r="664" spans="1:83" x14ac:dyDescent="0.25">
      <c r="A664" t="s">
        <v>273</v>
      </c>
      <c r="B664">
        <v>1</v>
      </c>
      <c r="C664" t="str">
        <f t="shared" si="70"/>
        <v>DELETED https://www.enil.no/othello!1</v>
      </c>
      <c r="D664" t="s">
        <v>274</v>
      </c>
      <c r="E664" t="s">
        <v>267</v>
      </c>
      <c r="F664" t="str">
        <f t="shared" si="71"/>
        <v>DELETED https://www.haxx.se/home/games/othello/index.shtml!Master</v>
      </c>
      <c r="G664">
        <v>54</v>
      </c>
      <c r="H664">
        <v>10</v>
      </c>
      <c r="I664" cm="1">
        <f t="array" aca="1" ref="I664" ca="1">MAX(ROW($C$1:INDIRECT("$C"&amp;(ROW()-1)))*($C664=$C$1:INDIRECT("$C"&amp;(ROW()-1))),ROW($F$1:INDIRECT("$F"&amp;(ROW()-1)))*($C664=$F$1:INDIRECT("$F"&amp;(ROW()-1))))</f>
        <v>0</v>
      </c>
      <c r="J664" cm="1">
        <f t="array" aca="1" ref="J664" ca="1">MAX(ROW($C$1:INDIRECT("$C"&amp;(ROW()-1)))*($F664=$C$1:INDIRECT("$C"&amp;(ROW()-1))),ROW($F$1:INDIRECT("$F"&amp;(ROW()-1)))*($F664=$F$1:INDIRECT("$F"&amp;(ROW()-1))))</f>
        <v>0</v>
      </c>
      <c r="K664" s="2" cm="1">
        <f t="array" aca="1" ref="K664" ca="1">IF($I664&gt;0,IF(INDEX($C:$C,$I664)=$C664,INDEX($S:$S,$I664),INDEX($T:$T,$I664)),1000)</f>
        <v>1000</v>
      </c>
      <c r="L664" s="2" cm="1">
        <f t="array" aca="1" ref="L664" ca="1">IF($J664&gt;0,IF(INDEX($C:$C,$J664)=$F664,INDEX($S:$S,$J664),INDEX($T:$T,$J664)),1000)</f>
        <v>1000</v>
      </c>
      <c r="M664">
        <f t="shared" ca="1" si="56"/>
        <v>316.22776601683825</v>
      </c>
      <c r="N664">
        <f t="shared" ca="1" si="57"/>
        <v>316.22776601683825</v>
      </c>
      <c r="O664">
        <f t="shared" ca="1" si="58"/>
        <v>0.5</v>
      </c>
      <c r="P664">
        <f t="shared" ca="1" si="59"/>
        <v>0.5</v>
      </c>
      <c r="Q664">
        <f t="shared" si="68"/>
        <v>1</v>
      </c>
      <c r="R664">
        <f t="shared" si="69"/>
        <v>0</v>
      </c>
      <c r="S664" s="2">
        <f t="shared" ca="1" si="60"/>
        <v>1016</v>
      </c>
      <c r="T664" s="2">
        <f t="shared" ca="1" si="61"/>
        <v>984</v>
      </c>
      <c r="V664" t="s">
        <v>92</v>
      </c>
      <c r="W664" t="s">
        <v>38</v>
      </c>
      <c r="X664" t="s">
        <v>33</v>
      </c>
      <c r="Y664" t="s">
        <v>30</v>
      </c>
      <c r="Z664" t="s">
        <v>72</v>
      </c>
      <c r="AA664" t="s">
        <v>56</v>
      </c>
      <c r="AB664" t="s">
        <v>42</v>
      </c>
      <c r="AC664" t="s">
        <v>25</v>
      </c>
      <c r="AD664" t="s">
        <v>29</v>
      </c>
      <c r="AE664" t="s">
        <v>79</v>
      </c>
      <c r="AF664" t="s">
        <v>22</v>
      </c>
      <c r="AG664" t="s">
        <v>54</v>
      </c>
      <c r="AH664" t="s">
        <v>21</v>
      </c>
      <c r="AI664" t="s">
        <v>20</v>
      </c>
      <c r="AJ664" t="s">
        <v>32</v>
      </c>
      <c r="AK664" t="s">
        <v>26</v>
      </c>
      <c r="AL664" t="s">
        <v>55</v>
      </c>
      <c r="AM664" t="s">
        <v>49</v>
      </c>
      <c r="AN664" t="s">
        <v>23</v>
      </c>
      <c r="AO664" t="s">
        <v>27</v>
      </c>
      <c r="AP664" t="s">
        <v>36</v>
      </c>
      <c r="AQ664" t="s">
        <v>48</v>
      </c>
      <c r="AR664" t="s">
        <v>78</v>
      </c>
      <c r="AS664" t="s">
        <v>74</v>
      </c>
      <c r="AT664" t="s">
        <v>57</v>
      </c>
      <c r="AU664" t="s">
        <v>58</v>
      </c>
      <c r="AV664" t="s">
        <v>35</v>
      </c>
      <c r="AW664" t="s">
        <v>24</v>
      </c>
      <c r="AX664" t="s">
        <v>77</v>
      </c>
      <c r="AY664" t="s">
        <v>76</v>
      </c>
      <c r="AZ664" t="s">
        <v>28</v>
      </c>
      <c r="BA664" t="s">
        <v>39</v>
      </c>
      <c r="BB664" t="s">
        <v>67</v>
      </c>
      <c r="BC664" t="s">
        <v>75</v>
      </c>
      <c r="BD664" t="s">
        <v>68</v>
      </c>
      <c r="BE664" t="s">
        <v>53</v>
      </c>
      <c r="BF664" t="s">
        <v>59</v>
      </c>
      <c r="BG664" t="s">
        <v>62</v>
      </c>
      <c r="BH664" t="s">
        <v>63</v>
      </c>
      <c r="BI664" t="s">
        <v>61</v>
      </c>
      <c r="BJ664" t="s">
        <v>60</v>
      </c>
      <c r="BK664" t="s">
        <v>65</v>
      </c>
      <c r="BL664" t="s">
        <v>73</v>
      </c>
      <c r="BM664" t="s">
        <v>50</v>
      </c>
      <c r="BN664" t="s">
        <v>47</v>
      </c>
      <c r="BO664" t="s">
        <v>44</v>
      </c>
      <c r="BP664" t="s">
        <v>64</v>
      </c>
      <c r="BQ664" t="s">
        <v>41</v>
      </c>
      <c r="BR664" t="s">
        <v>51</v>
      </c>
      <c r="BS664" t="s">
        <v>66</v>
      </c>
      <c r="BT664" t="s">
        <v>34</v>
      </c>
      <c r="BU664" t="s">
        <v>31</v>
      </c>
      <c r="BV664" t="s">
        <v>69</v>
      </c>
      <c r="BW664" t="s">
        <v>70</v>
      </c>
      <c r="BX664" t="s">
        <v>71</v>
      </c>
      <c r="BY664" t="s">
        <v>52</v>
      </c>
      <c r="BZ664" t="s">
        <v>45</v>
      </c>
      <c r="CA664" t="s">
        <v>87</v>
      </c>
      <c r="CB664" t="s">
        <v>37</v>
      </c>
      <c r="CC664" t="s">
        <v>40</v>
      </c>
      <c r="CD664" t="s">
        <v>46</v>
      </c>
    </row>
    <row r="665" spans="1:83" x14ac:dyDescent="0.25">
      <c r="A665" t="s">
        <v>273</v>
      </c>
      <c r="B665">
        <v>3</v>
      </c>
      <c r="C665" t="str">
        <f t="shared" si="70"/>
        <v>DELETED https://www.enil.no/othello!3</v>
      </c>
      <c r="D665" t="s">
        <v>274</v>
      </c>
      <c r="E665" t="s">
        <v>267</v>
      </c>
      <c r="F665" t="str">
        <f t="shared" si="71"/>
        <v>DELETED https://www.haxx.se/home/games/othello/index.shtml!Master</v>
      </c>
      <c r="G665">
        <v>49</v>
      </c>
      <c r="H665">
        <v>14</v>
      </c>
      <c r="I665" cm="1">
        <f t="array" aca="1" ref="I665" ca="1">MAX(ROW($C$1:INDIRECT("$C"&amp;(ROW()-1)))*($C665=$C$1:INDIRECT("$C"&amp;(ROW()-1))),ROW($F$1:INDIRECT("$F"&amp;(ROW()-1)))*($C665=$F$1:INDIRECT("$F"&amp;(ROW()-1))))</f>
        <v>0</v>
      </c>
      <c r="J665" cm="1">
        <f t="array" aca="1" ref="J665" ca="1">MAX(ROW($C$1:INDIRECT("$C"&amp;(ROW()-1)))*($F665=$C$1:INDIRECT("$C"&amp;(ROW()-1))),ROW($F$1:INDIRECT("$F"&amp;(ROW()-1)))*($F665=$F$1:INDIRECT("$F"&amp;(ROW()-1))))</f>
        <v>664</v>
      </c>
      <c r="K665" s="2" cm="1">
        <f t="array" aca="1" ref="K665" ca="1">IF($I665&gt;0,IF(INDEX($C:$C,$I665)=$C665,INDEX($S:$S,$I665),INDEX($T:$T,$I665)),1000)</f>
        <v>1000</v>
      </c>
      <c r="L665" s="2" cm="1">
        <f t="array" aca="1" ref="L665" ca="1">IF($J665&gt;0,IF(INDEX($C:$C,$J665)=$F665,INDEX($S:$S,$J665),INDEX($T:$T,$J665)),1000)</f>
        <v>984</v>
      </c>
      <c r="M665">
        <f t="shared" ca="1" si="56"/>
        <v>316.22776601683825</v>
      </c>
      <c r="N665">
        <f t="shared" ca="1" si="57"/>
        <v>288.40315031266073</v>
      </c>
      <c r="O665">
        <f t="shared" ca="1" si="58"/>
        <v>0.52300958729756242</v>
      </c>
      <c r="P665">
        <f t="shared" ca="1" si="59"/>
        <v>0.47699041270243758</v>
      </c>
      <c r="Q665">
        <f t="shared" si="68"/>
        <v>1</v>
      </c>
      <c r="R665">
        <f t="shared" si="69"/>
        <v>0</v>
      </c>
      <c r="S665" s="2">
        <f t="shared" ca="1" si="60"/>
        <v>1015.263693206478</v>
      </c>
      <c r="T665" s="2">
        <f t="shared" ca="1" si="61"/>
        <v>968.73630679352198</v>
      </c>
      <c r="V665" t="s">
        <v>86</v>
      </c>
      <c r="W665" t="s">
        <v>20</v>
      </c>
      <c r="X665" t="s">
        <v>79</v>
      </c>
      <c r="Y665" t="s">
        <v>42</v>
      </c>
      <c r="Z665" t="s">
        <v>30</v>
      </c>
      <c r="AA665" t="s">
        <v>29</v>
      </c>
      <c r="AB665" t="s">
        <v>33</v>
      </c>
      <c r="AC665" t="s">
        <v>26</v>
      </c>
      <c r="AD665" t="s">
        <v>32</v>
      </c>
      <c r="AE665" t="s">
        <v>76</v>
      </c>
      <c r="AF665" t="s">
        <v>78</v>
      </c>
      <c r="AG665" t="s">
        <v>43</v>
      </c>
      <c r="AH665" t="s">
        <v>38</v>
      </c>
      <c r="AI665" t="s">
        <v>72</v>
      </c>
      <c r="AJ665" t="s">
        <v>75</v>
      </c>
      <c r="AK665" t="s">
        <v>71</v>
      </c>
      <c r="AL665" t="s">
        <v>73</v>
      </c>
      <c r="AM665" t="s">
        <v>48</v>
      </c>
      <c r="AN665" t="s">
        <v>74</v>
      </c>
      <c r="AO665" t="s">
        <v>77</v>
      </c>
      <c r="AP665" t="s">
        <v>70</v>
      </c>
      <c r="AQ665" t="s">
        <v>22</v>
      </c>
      <c r="AR665" t="s">
        <v>68</v>
      </c>
      <c r="AS665" t="s">
        <v>55</v>
      </c>
      <c r="AT665" t="s">
        <v>36</v>
      </c>
      <c r="AU665" t="s">
        <v>25</v>
      </c>
      <c r="AV665" t="s">
        <v>44</v>
      </c>
      <c r="AW665" t="s">
        <v>54</v>
      </c>
      <c r="AX665" t="s">
        <v>24</v>
      </c>
      <c r="AY665" t="s">
        <v>47</v>
      </c>
      <c r="AZ665" t="s">
        <v>52</v>
      </c>
      <c r="BA665" t="s">
        <v>56</v>
      </c>
      <c r="BB665" t="s">
        <v>46</v>
      </c>
      <c r="BC665" t="s">
        <v>39</v>
      </c>
      <c r="BD665" t="s">
        <v>62</v>
      </c>
      <c r="BE665" t="s">
        <v>59</v>
      </c>
      <c r="BF665" t="s">
        <v>57</v>
      </c>
      <c r="BG665" t="s">
        <v>41</v>
      </c>
      <c r="BH665" t="s">
        <v>64</v>
      </c>
      <c r="BI665" t="s">
        <v>58</v>
      </c>
      <c r="BJ665" t="s">
        <v>27</v>
      </c>
      <c r="BK665" t="s">
        <v>61</v>
      </c>
      <c r="BL665" t="s">
        <v>23</v>
      </c>
      <c r="BM665" t="s">
        <v>31</v>
      </c>
      <c r="BN665" t="s">
        <v>34</v>
      </c>
      <c r="BO665" t="s">
        <v>35</v>
      </c>
      <c r="BP665" t="s">
        <v>28</v>
      </c>
      <c r="BQ665" t="s">
        <v>37</v>
      </c>
      <c r="BR665" t="s">
        <v>40</v>
      </c>
      <c r="BS665" t="s">
        <v>67</v>
      </c>
      <c r="BT665" t="s">
        <v>65</v>
      </c>
      <c r="BU665" t="s">
        <v>49</v>
      </c>
      <c r="BV665" t="s">
        <v>53</v>
      </c>
      <c r="BW665" t="s">
        <v>51</v>
      </c>
      <c r="BX665" t="s">
        <v>50</v>
      </c>
      <c r="BY665" t="s">
        <v>87</v>
      </c>
      <c r="BZ665" t="s">
        <v>60</v>
      </c>
      <c r="CA665" t="s">
        <v>87</v>
      </c>
      <c r="CB665" t="s">
        <v>66</v>
      </c>
      <c r="CC665" t="s">
        <v>63</v>
      </c>
      <c r="CD665" t="s">
        <v>69</v>
      </c>
    </row>
    <row r="666" spans="1:83" x14ac:dyDescent="0.25">
      <c r="A666" t="s">
        <v>193</v>
      </c>
      <c r="B666">
        <v>6</v>
      </c>
      <c r="C666" t="str">
        <f t="shared" si="70"/>
        <v>https://wasm-othello.t-yng.jp/!6</v>
      </c>
      <c r="D666" t="s">
        <v>253</v>
      </c>
      <c r="E666" t="s">
        <v>267</v>
      </c>
      <c r="F666" t="str">
        <f t="shared" si="71"/>
        <v>https://www.haxx.se/home/games/othello/index.shtml!Master</v>
      </c>
      <c r="G666">
        <v>8</v>
      </c>
      <c r="H666">
        <v>56</v>
      </c>
      <c r="I666" cm="1">
        <f t="array" aca="1" ref="I666" ca="1">MAX(ROW($C$1:INDIRECT("$C"&amp;(ROW()-1)))*($C666=$C$1:INDIRECT("$C"&amp;(ROW()-1))),ROW($F$1:INDIRECT("$F"&amp;(ROW()-1)))*($C666=$F$1:INDIRECT("$F"&amp;(ROW()-1))))</f>
        <v>647</v>
      </c>
      <c r="J666" cm="1">
        <f t="array" aca="1" ref="J666" ca="1">MAX(ROW($C$1:INDIRECT("$C"&amp;(ROW()-1)))*($F666=$C$1:INDIRECT("$C"&amp;(ROW()-1))),ROW($F$1:INDIRECT("$F"&amp;(ROW()-1)))*($F666=$F$1:INDIRECT("$F"&amp;(ROW()-1))))</f>
        <v>620</v>
      </c>
      <c r="K666" s="2" cm="1">
        <f t="array" aca="1" ref="K666" ca="1">IF($I666&gt;0,IF(INDEX($C:$C,$I666)=$C666,INDEX($S:$S,$I666),INDEX($T:$T,$I666)),1000)</f>
        <v>990.31827367873893</v>
      </c>
      <c r="L666" s="2" cm="1">
        <f t="array" aca="1" ref="L666" ca="1">IF($J666&gt;0,IF(INDEX($C:$C,$J666)=$F666,INDEX($S:$S,$J666),INDEX($T:$T,$J666)),1000)</f>
        <v>1138.0331381732146</v>
      </c>
      <c r="M666">
        <f t="shared" ca="1" si="56"/>
        <v>299.08572432603165</v>
      </c>
      <c r="N666">
        <f t="shared" ca="1" si="57"/>
        <v>699.97550965707399</v>
      </c>
      <c r="O666">
        <f t="shared" ca="1" si="58"/>
        <v>0.29936675966659443</v>
      </c>
      <c r="P666">
        <f t="shared" ca="1" si="59"/>
        <v>0.70063324033340557</v>
      </c>
      <c r="Q666">
        <f t="shared" si="68"/>
        <v>0</v>
      </c>
      <c r="R666">
        <f t="shared" si="69"/>
        <v>1</v>
      </c>
      <c r="S666" s="2">
        <f t="shared" ca="1" si="60"/>
        <v>980.73853736940794</v>
      </c>
      <c r="T666" s="2">
        <f t="shared" ca="1" si="61"/>
        <v>1147.6128744825457</v>
      </c>
    </row>
    <row r="667" spans="1:83" x14ac:dyDescent="0.25">
      <c r="A667" t="s">
        <v>17</v>
      </c>
      <c r="B667">
        <v>2</v>
      </c>
      <c r="C667" t="str">
        <f t="shared" si="70"/>
        <v>https://www.enil.no/othello!2</v>
      </c>
      <c r="D667" t="s">
        <v>253</v>
      </c>
      <c r="E667" t="s">
        <v>267</v>
      </c>
      <c r="F667" t="str">
        <f t="shared" si="71"/>
        <v>https://www.haxx.se/home/games/othello/index.shtml!Master</v>
      </c>
      <c r="G667">
        <v>7</v>
      </c>
      <c r="H667">
        <v>57</v>
      </c>
      <c r="I667" cm="1">
        <f t="array" aca="1" ref="I667" ca="1">MAX(ROW($C$1:INDIRECT("$C"&amp;(ROW()-1)))*($C667=$C$1:INDIRECT("$C"&amp;(ROW()-1))),ROW($F$1:INDIRECT("$F"&amp;(ROW()-1)))*($C667=$F$1:INDIRECT("$F"&amp;(ROW()-1))))</f>
        <v>648</v>
      </c>
      <c r="J667" cm="1">
        <f t="array" aca="1" ref="J667" ca="1">MAX(ROW($C$1:INDIRECT("$C"&amp;(ROW()-1)))*($F667=$C$1:INDIRECT("$C"&amp;(ROW()-1))),ROW($F$1:INDIRECT("$F"&amp;(ROW()-1)))*($F667=$F$1:INDIRECT("$F"&amp;(ROW()-1))))</f>
        <v>666</v>
      </c>
      <c r="K667" s="2" cm="1">
        <f t="array" aca="1" ref="K667" ca="1">IF($I667&gt;0,IF(INDEX($C:$C,$I667)=$C667,INDEX($S:$S,$I667),INDEX($T:$T,$I667)),1000)</f>
        <v>1064.8676943912303</v>
      </c>
      <c r="L667" s="2" cm="1">
        <f t="array" aca="1" ref="L667" ca="1">IF($J667&gt;0,IF(INDEX($C:$C,$J667)=$F667,INDEX($S:$S,$J667),INDEX($T:$T,$J667)),1000)</f>
        <v>1147.6128744825457</v>
      </c>
      <c r="M667">
        <f t="shared" ca="1" si="56"/>
        <v>459.37698809816004</v>
      </c>
      <c r="N667">
        <f t="shared" ca="1" si="57"/>
        <v>739.66009033022567</v>
      </c>
      <c r="O667">
        <f t="shared" ca="1" si="58"/>
        <v>0.38312158678218644</v>
      </c>
      <c r="P667">
        <f t="shared" ca="1" si="59"/>
        <v>0.61687841321781356</v>
      </c>
      <c r="Q667">
        <f t="shared" si="68"/>
        <v>0</v>
      </c>
      <c r="R667">
        <f t="shared" si="69"/>
        <v>1</v>
      </c>
      <c r="S667" s="2">
        <f t="shared" ca="1" si="60"/>
        <v>1052.6078036142003</v>
      </c>
      <c r="T667" s="2">
        <f t="shared" ca="1" si="61"/>
        <v>1159.8727652595758</v>
      </c>
      <c r="V667" t="s">
        <v>19</v>
      </c>
      <c r="W667" t="s">
        <v>42</v>
      </c>
      <c r="X667" t="s">
        <v>30</v>
      </c>
      <c r="Y667" t="s">
        <v>22</v>
      </c>
      <c r="Z667" t="s">
        <v>29</v>
      </c>
      <c r="AA667" t="s">
        <v>78</v>
      </c>
      <c r="AB667" t="s">
        <v>33</v>
      </c>
      <c r="AC667" t="s">
        <v>20</v>
      </c>
      <c r="AD667" t="s">
        <v>23</v>
      </c>
      <c r="AE667" t="s">
        <v>43</v>
      </c>
      <c r="AF667" t="s">
        <v>31</v>
      </c>
      <c r="AG667" t="s">
        <v>38</v>
      </c>
      <c r="AH667" t="s">
        <v>72</v>
      </c>
      <c r="AI667" t="s">
        <v>48</v>
      </c>
      <c r="AJ667" t="s">
        <v>77</v>
      </c>
      <c r="AK667" t="s">
        <v>56</v>
      </c>
      <c r="AL667" t="s">
        <v>62</v>
      </c>
      <c r="AM667" t="s">
        <v>75</v>
      </c>
      <c r="AN667" t="s">
        <v>59</v>
      </c>
      <c r="AO667" t="s">
        <v>26</v>
      </c>
      <c r="AP667" t="s">
        <v>27</v>
      </c>
      <c r="AQ667" t="s">
        <v>21</v>
      </c>
      <c r="AR667" t="s">
        <v>76</v>
      </c>
      <c r="AS667" t="s">
        <v>73</v>
      </c>
      <c r="AT667" t="s">
        <v>74</v>
      </c>
      <c r="AU667" t="s">
        <v>58</v>
      </c>
      <c r="AV667" t="s">
        <v>57</v>
      </c>
      <c r="AW667" t="s">
        <v>55</v>
      </c>
      <c r="AX667" t="s">
        <v>54</v>
      </c>
      <c r="AY667" t="s">
        <v>71</v>
      </c>
      <c r="AZ667" t="s">
        <v>49</v>
      </c>
      <c r="BA667" t="s">
        <v>61</v>
      </c>
      <c r="BB667" t="s">
        <v>32</v>
      </c>
      <c r="BC667" t="s">
        <v>63</v>
      </c>
      <c r="BD667" t="s">
        <v>25</v>
      </c>
      <c r="BE667" t="s">
        <v>70</v>
      </c>
      <c r="BF667" t="s">
        <v>36</v>
      </c>
      <c r="BG667" t="s">
        <v>60</v>
      </c>
      <c r="BH667" t="s">
        <v>24</v>
      </c>
      <c r="BI667" t="s">
        <v>35</v>
      </c>
      <c r="BJ667" t="s">
        <v>50</v>
      </c>
      <c r="BK667" t="s">
        <v>28</v>
      </c>
      <c r="BL667" t="s">
        <v>53</v>
      </c>
      <c r="BM667" t="s">
        <v>51</v>
      </c>
      <c r="BN667" t="s">
        <v>66</v>
      </c>
      <c r="BO667" t="s">
        <v>69</v>
      </c>
      <c r="BP667" t="s">
        <v>87</v>
      </c>
      <c r="BQ667" t="s">
        <v>46</v>
      </c>
      <c r="BR667" t="s">
        <v>44</v>
      </c>
      <c r="BS667" t="s">
        <v>52</v>
      </c>
      <c r="BT667" t="s">
        <v>40</v>
      </c>
      <c r="BU667" t="s">
        <v>67</v>
      </c>
      <c r="BV667" t="s">
        <v>68</v>
      </c>
      <c r="BW667" t="s">
        <v>45</v>
      </c>
      <c r="BX667" t="s">
        <v>37</v>
      </c>
      <c r="BY667" t="s">
        <v>65</v>
      </c>
      <c r="BZ667" t="s">
        <v>87</v>
      </c>
      <c r="CA667" t="s">
        <v>39</v>
      </c>
      <c r="CB667" t="s">
        <v>41</v>
      </c>
      <c r="CC667" t="s">
        <v>34</v>
      </c>
      <c r="CD667" t="s">
        <v>64</v>
      </c>
      <c r="CE667" t="s">
        <v>47</v>
      </c>
    </row>
    <row r="668" spans="1:83" x14ac:dyDescent="0.25">
      <c r="A668" t="s">
        <v>17</v>
      </c>
      <c r="B668">
        <v>8</v>
      </c>
      <c r="C668" t="str">
        <f t="shared" si="70"/>
        <v>https://www.enil.no/othello!8</v>
      </c>
      <c r="D668" t="s">
        <v>253</v>
      </c>
      <c r="E668" t="s">
        <v>267</v>
      </c>
      <c r="F668" t="str">
        <f t="shared" si="71"/>
        <v>https://www.haxx.se/home/games/othello/index.shtml!Master</v>
      </c>
      <c r="G668">
        <v>30</v>
      </c>
      <c r="H668">
        <v>34</v>
      </c>
      <c r="I668" cm="1">
        <f t="array" aca="1" ref="I668" ca="1">MAX(ROW($C$1:INDIRECT("$C"&amp;(ROW()-1)))*($C668=$C$1:INDIRECT("$C"&amp;(ROW()-1))),ROW($F$1:INDIRECT("$F"&amp;(ROW()-1)))*($C668=$F$1:INDIRECT("$F"&amp;(ROW()-1))))</f>
        <v>649</v>
      </c>
      <c r="J668" cm="1">
        <f t="array" aca="1" ref="J668" ca="1">MAX(ROW($C$1:INDIRECT("$C"&amp;(ROW()-1)))*($F668=$C$1:INDIRECT("$C"&amp;(ROW()-1))),ROW($F$1:INDIRECT("$F"&amp;(ROW()-1)))*($F668=$F$1:INDIRECT("$F"&amp;(ROW()-1))))</f>
        <v>667</v>
      </c>
      <c r="K668" s="2" cm="1">
        <f t="array" aca="1" ref="K668" ca="1">IF($I668&gt;0,IF(INDEX($C:$C,$I668)=$C668,INDEX($S:$S,$I668),INDEX($T:$T,$I668)),1000)</f>
        <v>1362.8761261830796</v>
      </c>
      <c r="L668" s="2" cm="1">
        <f t="array" aca="1" ref="L668" ca="1">IF($J668&gt;0,IF(INDEX($C:$C,$J668)=$F668,INDEX($S:$S,$J668),INDEX($T:$T,$J668)),1000)</f>
        <v>1159.8727652595758</v>
      </c>
      <c r="M668">
        <f t="shared" ca="1" si="56"/>
        <v>2553.8201862752026</v>
      </c>
      <c r="N668">
        <f t="shared" ca="1" si="57"/>
        <v>793.74666422048654</v>
      </c>
      <c r="O668">
        <f t="shared" ca="1" si="58"/>
        <v>0.76288848000064491</v>
      </c>
      <c r="P668">
        <f t="shared" ca="1" si="59"/>
        <v>0.23711151999935501</v>
      </c>
      <c r="Q668">
        <f t="shared" si="68"/>
        <v>0</v>
      </c>
      <c r="R668">
        <f t="shared" si="69"/>
        <v>1</v>
      </c>
      <c r="S668" s="2">
        <f t="shared" ca="1" si="60"/>
        <v>1338.4636948230589</v>
      </c>
      <c r="T668" s="2">
        <f t="shared" ca="1" si="61"/>
        <v>1184.2851966195965</v>
      </c>
      <c r="V668" t="s">
        <v>93</v>
      </c>
      <c r="W668" t="s">
        <v>38</v>
      </c>
      <c r="X668" t="s">
        <v>43</v>
      </c>
      <c r="Y668" t="s">
        <v>29</v>
      </c>
      <c r="Z668" t="s">
        <v>22</v>
      </c>
      <c r="AA668" t="s">
        <v>30</v>
      </c>
      <c r="AB668" t="s">
        <v>21</v>
      </c>
      <c r="AC668" t="s">
        <v>23</v>
      </c>
      <c r="AD668" t="s">
        <v>76</v>
      </c>
      <c r="AE668" t="s">
        <v>78</v>
      </c>
      <c r="AF668" t="s">
        <v>48</v>
      </c>
      <c r="AG668" t="s">
        <v>72</v>
      </c>
      <c r="AH668" t="s">
        <v>56</v>
      </c>
      <c r="AI668" t="s">
        <v>20</v>
      </c>
      <c r="AJ668" t="s">
        <v>75</v>
      </c>
      <c r="AK668" t="s">
        <v>54</v>
      </c>
      <c r="AL668" t="s">
        <v>42</v>
      </c>
      <c r="AM668" t="s">
        <v>25</v>
      </c>
      <c r="AN668" t="s">
        <v>77</v>
      </c>
      <c r="AO668" t="s">
        <v>79</v>
      </c>
      <c r="AP668" t="s">
        <v>32</v>
      </c>
      <c r="AQ668" t="s">
        <v>59</v>
      </c>
      <c r="AR668" t="s">
        <v>61</v>
      </c>
      <c r="AS668" t="s">
        <v>57</v>
      </c>
      <c r="AT668" t="s">
        <v>58</v>
      </c>
      <c r="AU668" t="s">
        <v>60</v>
      </c>
      <c r="AV668" t="s">
        <v>55</v>
      </c>
      <c r="AW668" t="s">
        <v>49</v>
      </c>
      <c r="AX668" t="s">
        <v>24</v>
      </c>
      <c r="AY668" t="s">
        <v>36</v>
      </c>
      <c r="AZ668" t="s">
        <v>26</v>
      </c>
      <c r="BA668" t="s">
        <v>47</v>
      </c>
      <c r="BB668" t="s">
        <v>28</v>
      </c>
      <c r="BC668" t="s">
        <v>62</v>
      </c>
      <c r="BD668" t="s">
        <v>35</v>
      </c>
      <c r="BE668" t="s">
        <v>50</v>
      </c>
      <c r="BF668" t="s">
        <v>41</v>
      </c>
      <c r="BG668" t="s">
        <v>39</v>
      </c>
      <c r="BH668" t="s">
        <v>64</v>
      </c>
      <c r="BI668" t="s">
        <v>27</v>
      </c>
      <c r="BJ668" t="s">
        <v>34</v>
      </c>
      <c r="BK668" t="s">
        <v>46</v>
      </c>
      <c r="BL668" t="s">
        <v>31</v>
      </c>
      <c r="BM668" t="s">
        <v>37</v>
      </c>
      <c r="BN668" t="s">
        <v>45</v>
      </c>
      <c r="BO668" t="s">
        <v>40</v>
      </c>
      <c r="BP668" t="s">
        <v>66</v>
      </c>
      <c r="BQ668" t="s">
        <v>69</v>
      </c>
      <c r="BR668" t="s">
        <v>63</v>
      </c>
      <c r="BS668" t="s">
        <v>68</v>
      </c>
      <c r="BT668" t="s">
        <v>67</v>
      </c>
      <c r="BU668" t="s">
        <v>53</v>
      </c>
      <c r="BV668" t="s">
        <v>51</v>
      </c>
      <c r="BW668" t="s">
        <v>74</v>
      </c>
      <c r="BX668" t="s">
        <v>71</v>
      </c>
      <c r="BY668" t="s">
        <v>70</v>
      </c>
      <c r="BZ668" t="s">
        <v>52</v>
      </c>
      <c r="CA668" t="s">
        <v>44</v>
      </c>
      <c r="CB668" t="s">
        <v>87</v>
      </c>
      <c r="CC668" t="s">
        <v>65</v>
      </c>
      <c r="CD668" t="s">
        <v>87</v>
      </c>
      <c r="CE668" t="s">
        <v>73</v>
      </c>
    </row>
    <row r="669" spans="1:83" x14ac:dyDescent="0.25">
      <c r="A669" t="s">
        <v>190</v>
      </c>
      <c r="B669">
        <v>10</v>
      </c>
      <c r="C669" t="str">
        <f t="shared" si="70"/>
        <v>https://ogeon.github.io/reversi/!10</v>
      </c>
      <c r="D669" t="s">
        <v>253</v>
      </c>
      <c r="E669" t="s">
        <v>267</v>
      </c>
      <c r="F669" t="str">
        <f t="shared" si="71"/>
        <v>https://www.haxx.se/home/games/othello/index.shtml!Master</v>
      </c>
      <c r="G669">
        <v>29</v>
      </c>
      <c r="H669">
        <v>35</v>
      </c>
      <c r="I669" cm="1">
        <f t="array" aca="1" ref="I669" ca="1">MAX(ROW($C$1:INDIRECT("$C"&amp;(ROW()-1)))*($C669=$C$1:INDIRECT("$C"&amp;(ROW()-1))),ROW($F$1:INDIRECT("$F"&amp;(ROW()-1)))*($C669=$F$1:INDIRECT("$F"&amp;(ROW()-1))))</f>
        <v>650</v>
      </c>
      <c r="J669" cm="1">
        <f t="array" aca="1" ref="J669" ca="1">MAX(ROW($C$1:INDIRECT("$C"&amp;(ROW()-1)))*($F669=$C$1:INDIRECT("$C"&amp;(ROW()-1))),ROW($F$1:INDIRECT("$F"&amp;(ROW()-1)))*($F669=$F$1:INDIRECT("$F"&amp;(ROW()-1))))</f>
        <v>668</v>
      </c>
      <c r="K669" s="2" cm="1">
        <f t="array" aca="1" ref="K669" ca="1">IF($I669&gt;0,IF(INDEX($C:$C,$I669)=$C669,INDEX($S:$S,$I669),INDEX($T:$T,$I669)),1000)</f>
        <v>1089.2025065788393</v>
      </c>
      <c r="L669" s="2" cm="1">
        <f t="array" aca="1" ref="L669" ca="1">IF($J669&gt;0,IF(INDEX($C:$C,$J669)=$F669,INDEX($S:$S,$J669),INDEX($T:$T,$J669)),1000)</f>
        <v>1184.2851966195965</v>
      </c>
      <c r="M669">
        <f t="shared" ca="1" si="56"/>
        <v>528.45287678135401</v>
      </c>
      <c r="N669">
        <f t="shared" ca="1" si="57"/>
        <v>913.50933890115573</v>
      </c>
      <c r="O669">
        <f t="shared" ca="1" si="58"/>
        <v>0.36648177811734589</v>
      </c>
      <c r="P669">
        <f t="shared" ca="1" si="59"/>
        <v>0.63351822188265405</v>
      </c>
      <c r="Q669">
        <f t="shared" si="68"/>
        <v>0</v>
      </c>
      <c r="R669">
        <f t="shared" si="69"/>
        <v>1</v>
      </c>
      <c r="S669" s="2">
        <f t="shared" ca="1" si="60"/>
        <v>1077.4750896790842</v>
      </c>
      <c r="T669" s="2">
        <f t="shared" ca="1" si="61"/>
        <v>1196.0126135193516</v>
      </c>
    </row>
    <row r="670" spans="1:83" x14ac:dyDescent="0.25">
      <c r="A670" t="s">
        <v>129</v>
      </c>
      <c r="B670" t="s">
        <v>95</v>
      </c>
      <c r="C670" t="str">
        <f t="shared" si="70"/>
        <v>http://www.midnightbeach.com/jon/ReversiScript/!Hard</v>
      </c>
      <c r="D670" t="s">
        <v>253</v>
      </c>
      <c r="E670" t="s">
        <v>267</v>
      </c>
      <c r="F670" t="str">
        <f t="shared" si="71"/>
        <v>https://www.haxx.se/home/games/othello/index.shtml!Master</v>
      </c>
      <c r="G670">
        <v>7</v>
      </c>
      <c r="H670">
        <v>57</v>
      </c>
      <c r="I670" cm="1">
        <f t="array" aca="1" ref="I670" ca="1">MAX(ROW($C$1:INDIRECT("$C"&amp;(ROW()-1)))*($C670=$C$1:INDIRECT("$C"&amp;(ROW()-1))),ROW($F$1:INDIRECT("$F"&amp;(ROW()-1)))*($C670=$F$1:INDIRECT("$F"&amp;(ROW()-1))))</f>
        <v>651</v>
      </c>
      <c r="J670" cm="1">
        <f t="array" aca="1" ref="J670" ca="1">MAX(ROW($C$1:INDIRECT("$C"&amp;(ROW()-1)))*($F670=$C$1:INDIRECT("$C"&amp;(ROW()-1))),ROW($F$1:INDIRECT("$F"&amp;(ROW()-1)))*($F670=$F$1:INDIRECT("$F"&amp;(ROW()-1))))</f>
        <v>669</v>
      </c>
      <c r="K670" s="2" cm="1">
        <f t="array" aca="1" ref="K670" ca="1">IF($I670&gt;0,IF(INDEX($C:$C,$I670)=$C670,INDEX($S:$S,$I670),INDEX($T:$T,$I670)),1000)</f>
        <v>1013.3733442582957</v>
      </c>
      <c r="L670" s="2" cm="1">
        <f t="array" aca="1" ref="L670" ca="1">IF($J670&gt;0,IF(INDEX($C:$C,$J670)=$F670,INDEX($S:$S,$J670),INDEX($T:$T,$J670)),1000)</f>
        <v>1196.0126135193516</v>
      </c>
      <c r="M670">
        <f t="shared" ca="1" si="56"/>
        <v>341.53354080796151</v>
      </c>
      <c r="N670">
        <f t="shared" ca="1" si="57"/>
        <v>977.3081799975871</v>
      </c>
      <c r="O670">
        <f t="shared" ca="1" si="58"/>
        <v>0.25896476841766336</v>
      </c>
      <c r="P670">
        <f t="shared" ca="1" si="59"/>
        <v>0.74103523158233664</v>
      </c>
      <c r="Q670">
        <f t="shared" si="68"/>
        <v>0</v>
      </c>
      <c r="R670">
        <f t="shared" si="69"/>
        <v>1</v>
      </c>
      <c r="S670" s="2">
        <f t="shared" ca="1" si="60"/>
        <v>1005.0864716689305</v>
      </c>
      <c r="T670" s="2">
        <f t="shared" ca="1" si="61"/>
        <v>1204.2994861087168</v>
      </c>
    </row>
    <row r="671" spans="1:83" x14ac:dyDescent="0.25">
      <c r="A671" t="s">
        <v>17</v>
      </c>
      <c r="B671">
        <v>5</v>
      </c>
      <c r="C671" t="str">
        <f t="shared" si="70"/>
        <v>https://www.enil.no/othello!5</v>
      </c>
      <c r="D671" t="s">
        <v>253</v>
      </c>
      <c r="E671" t="s">
        <v>267</v>
      </c>
      <c r="F671" t="str">
        <f t="shared" si="71"/>
        <v>https://www.haxx.se/home/games/othello/index.shtml!Master</v>
      </c>
      <c r="G671">
        <v>24</v>
      </c>
      <c r="H671">
        <v>40</v>
      </c>
      <c r="I671" cm="1">
        <f t="array" aca="1" ref="I671" ca="1">MAX(ROW($C$1:INDIRECT("$C"&amp;(ROW()-1)))*($C671=$C$1:INDIRECT("$C"&amp;(ROW()-1))),ROW($F$1:INDIRECT("$F"&amp;(ROW()-1)))*($C671=$F$1:INDIRECT("$F"&amp;(ROW()-1))))</f>
        <v>652</v>
      </c>
      <c r="J671" cm="1">
        <f t="array" aca="1" ref="J671" ca="1">MAX(ROW($C$1:INDIRECT("$C"&amp;(ROW()-1)))*($F671=$C$1:INDIRECT("$C"&amp;(ROW()-1))),ROW($F$1:INDIRECT("$F"&amp;(ROW()-1)))*($F671=$F$1:INDIRECT("$F"&amp;(ROW()-1))))</f>
        <v>670</v>
      </c>
      <c r="K671" s="2" cm="1">
        <f t="array" aca="1" ref="K671" ca="1">IF($I671&gt;0,IF(INDEX($C:$C,$I671)=$C671,INDEX($S:$S,$I671),INDEX($T:$T,$I671)),1000)</f>
        <v>1193.1797806995382</v>
      </c>
      <c r="L671" s="2" cm="1">
        <f t="array" aca="1" ref="L671" ca="1">IF($J671&gt;0,IF(INDEX($C:$C,$J671)=$F671,INDEX($S:$S,$J671),INDEX($T:$T,$J671)),1000)</f>
        <v>1204.2994861087168</v>
      </c>
      <c r="M671">
        <f t="shared" ca="1" si="56"/>
        <v>961.50036125755844</v>
      </c>
      <c r="N671">
        <f t="shared" ca="1" si="57"/>
        <v>1025.0586511153394</v>
      </c>
      <c r="O671">
        <f t="shared" ca="1" si="58"/>
        <v>0.48400291925336208</v>
      </c>
      <c r="P671">
        <f t="shared" ca="1" si="59"/>
        <v>0.51599708074663786</v>
      </c>
      <c r="Q671">
        <f t="shared" si="68"/>
        <v>0</v>
      </c>
      <c r="R671">
        <f t="shared" si="69"/>
        <v>1</v>
      </c>
      <c r="S671" s="2">
        <f t="shared" ca="1" si="60"/>
        <v>1177.6916872834306</v>
      </c>
      <c r="T671" s="2">
        <f t="shared" ca="1" si="61"/>
        <v>1219.7875795248244</v>
      </c>
      <c r="V671" t="s">
        <v>86</v>
      </c>
      <c r="W671" t="s">
        <v>22</v>
      </c>
      <c r="X671" t="s">
        <v>33</v>
      </c>
      <c r="Y671" t="s">
        <v>43</v>
      </c>
      <c r="Z671" t="s">
        <v>38</v>
      </c>
      <c r="AA671" t="s">
        <v>42</v>
      </c>
      <c r="AB671" t="s">
        <v>29</v>
      </c>
      <c r="AC671" t="s">
        <v>62</v>
      </c>
      <c r="AD671" t="s">
        <v>76</v>
      </c>
      <c r="AE671" t="s">
        <v>30</v>
      </c>
      <c r="AF671" t="s">
        <v>78</v>
      </c>
      <c r="AG671" t="s">
        <v>54</v>
      </c>
      <c r="AH671" t="s">
        <v>77</v>
      </c>
      <c r="AI671" t="s">
        <v>32</v>
      </c>
      <c r="AJ671" t="s">
        <v>23</v>
      </c>
      <c r="AK671" t="s">
        <v>26</v>
      </c>
      <c r="AL671" t="s">
        <v>49</v>
      </c>
      <c r="AM671" t="s">
        <v>79</v>
      </c>
      <c r="AN671" t="s">
        <v>56</v>
      </c>
      <c r="AO671" t="s">
        <v>28</v>
      </c>
      <c r="AP671" t="s">
        <v>72</v>
      </c>
      <c r="AQ671" t="s">
        <v>59</v>
      </c>
      <c r="AR671" t="s">
        <v>35</v>
      </c>
      <c r="AS671" t="s">
        <v>48</v>
      </c>
      <c r="AT671" t="s">
        <v>55</v>
      </c>
      <c r="AU671" t="s">
        <v>27</v>
      </c>
      <c r="AV671" t="s">
        <v>58</v>
      </c>
      <c r="AW671" t="s">
        <v>61</v>
      </c>
      <c r="AX671" t="s">
        <v>57</v>
      </c>
      <c r="AY671" t="s">
        <v>53</v>
      </c>
      <c r="AZ671" t="s">
        <v>34</v>
      </c>
      <c r="BA671" t="s">
        <v>37</v>
      </c>
      <c r="BB671" t="s">
        <v>71</v>
      </c>
      <c r="BC671" t="s">
        <v>20</v>
      </c>
      <c r="BD671" t="s">
        <v>31</v>
      </c>
      <c r="BE671" t="s">
        <v>75</v>
      </c>
      <c r="BF671" t="s">
        <v>73</v>
      </c>
      <c r="BG671" t="s">
        <v>74</v>
      </c>
      <c r="BH671" t="s">
        <v>50</v>
      </c>
      <c r="BI671" t="s">
        <v>67</v>
      </c>
      <c r="BJ671" t="s">
        <v>65</v>
      </c>
      <c r="BK671" t="s">
        <v>68</v>
      </c>
      <c r="BL671" t="s">
        <v>66</v>
      </c>
      <c r="BM671" t="s">
        <v>63</v>
      </c>
      <c r="BN671" t="s">
        <v>69</v>
      </c>
      <c r="BO671" t="s">
        <v>70</v>
      </c>
      <c r="BP671" t="s">
        <v>60</v>
      </c>
      <c r="BQ671" t="s">
        <v>64</v>
      </c>
      <c r="BR671" t="s">
        <v>39</v>
      </c>
      <c r="BS671" t="s">
        <v>36</v>
      </c>
      <c r="BT671" t="s">
        <v>25</v>
      </c>
      <c r="BU671" t="s">
        <v>41</v>
      </c>
      <c r="BV671" t="s">
        <v>44</v>
      </c>
      <c r="BW671" t="s">
        <v>24</v>
      </c>
      <c r="BX671" t="s">
        <v>46</v>
      </c>
      <c r="BY671" t="s">
        <v>52</v>
      </c>
      <c r="BZ671" t="s">
        <v>47</v>
      </c>
      <c r="CA671" t="s">
        <v>51</v>
      </c>
      <c r="CB671" t="s">
        <v>45</v>
      </c>
      <c r="CC671" t="s">
        <v>40</v>
      </c>
    </row>
    <row r="672" spans="1:83" x14ac:dyDescent="0.25">
      <c r="A672" t="s">
        <v>118</v>
      </c>
      <c r="C672" t="str">
        <f t="shared" si="70"/>
        <v>http://omerkel.github.io/UCThello/html5/src/!</v>
      </c>
      <c r="D672" t="s">
        <v>253</v>
      </c>
      <c r="E672" t="s">
        <v>267</v>
      </c>
      <c r="F672" t="str">
        <f t="shared" si="71"/>
        <v>https://www.haxx.se/home/games/othello/index.shtml!Master</v>
      </c>
      <c r="G672">
        <v>4</v>
      </c>
      <c r="H672">
        <v>60</v>
      </c>
      <c r="I672" cm="1">
        <f t="array" aca="1" ref="I672" ca="1">MAX(ROW($C$1:INDIRECT("$C"&amp;(ROW()-1)))*($C672=$C$1:INDIRECT("$C"&amp;(ROW()-1))),ROW($F$1:INDIRECT("$F"&amp;(ROW()-1)))*($C672=$F$1:INDIRECT("$F"&amp;(ROW()-1))))</f>
        <v>653</v>
      </c>
      <c r="J672" cm="1">
        <f t="array" aca="1" ref="J672" ca="1">MAX(ROW($C$1:INDIRECT("$C"&amp;(ROW()-1)))*($F672=$C$1:INDIRECT("$C"&amp;(ROW()-1))),ROW($F$1:INDIRECT("$F"&amp;(ROW()-1)))*($F672=$F$1:INDIRECT("$F"&amp;(ROW()-1))))</f>
        <v>671</v>
      </c>
      <c r="K672" s="2" cm="1">
        <f t="array" aca="1" ref="K672" ca="1">IF($I672&gt;0,IF(INDEX($C:$C,$I672)=$C672,INDEX($S:$S,$I672),INDEX($T:$T,$I672)),1000)</f>
        <v>1015.0243300867406</v>
      </c>
      <c r="L672" s="2" cm="1">
        <f t="array" aca="1" ref="L672" ca="1">IF($J672&gt;0,IF(INDEX($C:$C,$J672)=$F672,INDEX($S:$S,$J672),INDEX($T:$T,$J672)),1000)</f>
        <v>1219.7875795248244</v>
      </c>
      <c r="M672">
        <f t="shared" ref="M672:M765" ca="1" si="72">10^($K672/400)</f>
        <v>344.79489352238653</v>
      </c>
      <c r="N672">
        <f t="shared" ref="N672:N765" ca="1" si="73">10^($L672/400)</f>
        <v>1120.6472992288598</v>
      </c>
      <c r="O672">
        <f t="shared" ref="O672:O765" ca="1" si="74">$M672/($M672+$N672)</f>
        <v>0.23528385850216493</v>
      </c>
      <c r="P672">
        <f t="shared" ref="P672:P765" ca="1" si="75">$N672/($M672+$N672)</f>
        <v>0.76471614149783507</v>
      </c>
      <c r="Q672">
        <f t="shared" si="68"/>
        <v>0</v>
      </c>
      <c r="R672">
        <f t="shared" si="69"/>
        <v>1</v>
      </c>
      <c r="S672" s="2">
        <f t="shared" ref="S672:S765" ca="1" si="76">$K672+32*($Q672-$O672)</f>
        <v>1007.4952466146714</v>
      </c>
      <c r="T672" s="2">
        <f t="shared" ref="T672:T765" ca="1" si="77">$L672+32*($R672-$P672)</f>
        <v>1227.3166629968937</v>
      </c>
    </row>
    <row r="673" spans="1:83" x14ac:dyDescent="0.25">
      <c r="A673" t="s">
        <v>253</v>
      </c>
      <c r="B673" t="s">
        <v>267</v>
      </c>
      <c r="C673" t="str">
        <f t="shared" si="70"/>
        <v>https://www.haxx.se/home/games/othello/index.shtml!Master</v>
      </c>
      <c r="D673" t="s">
        <v>194</v>
      </c>
      <c r="F673" t="str">
        <f t="shared" si="71"/>
        <v>https://www.hanshq.net/files/othello/web/web_othello.html!</v>
      </c>
      <c r="G673">
        <v>50</v>
      </c>
      <c r="H673">
        <v>14</v>
      </c>
      <c r="I673" cm="1">
        <f t="array" aca="1" ref="I673" ca="1">MAX(ROW($C$1:INDIRECT("$C"&amp;(ROW()-1)))*($C673=$C$1:INDIRECT("$C"&amp;(ROW()-1))),ROW($F$1:INDIRECT("$F"&amp;(ROW()-1)))*($C673=$F$1:INDIRECT("$F"&amp;(ROW()-1))))</f>
        <v>672</v>
      </c>
      <c r="J673" cm="1">
        <f t="array" aca="1" ref="J673" ca="1">MAX(ROW($C$1:INDIRECT("$C"&amp;(ROW()-1)))*($F673=$C$1:INDIRECT("$C"&amp;(ROW()-1))),ROW($F$1:INDIRECT("$F"&amp;(ROW()-1)))*($F673=$F$1:INDIRECT("$F"&amp;(ROW()-1))))</f>
        <v>654</v>
      </c>
      <c r="K673" s="2" cm="1">
        <f t="array" aca="1" ref="K673" ca="1">IF($I673&gt;0,IF(INDEX($C:$C,$I673)=$C673,INDEX($S:$S,$I673),INDEX($T:$T,$I673)),1000)</f>
        <v>1227.3166629968937</v>
      </c>
      <c r="L673" s="2" cm="1">
        <f t="array" aca="1" ref="L673" ca="1">IF($J673&gt;0,IF(INDEX($C:$C,$J673)=$F673,INDEX($S:$S,$J673),INDEX($T:$T,$J673)),1000)</f>
        <v>1284.4600513554296</v>
      </c>
      <c r="M673">
        <f t="shared" ca="1" si="72"/>
        <v>1170.2850510564749</v>
      </c>
      <c r="N673">
        <f t="shared" ca="1" si="73"/>
        <v>1626.1107780895734</v>
      </c>
      <c r="O673">
        <f t="shared" ca="1" si="74"/>
        <v>0.418497638588544</v>
      </c>
      <c r="P673">
        <f t="shared" ca="1" si="75"/>
        <v>0.58150236141145595</v>
      </c>
      <c r="Q673">
        <f t="shared" si="68"/>
        <v>1</v>
      </c>
      <c r="R673">
        <f t="shared" si="69"/>
        <v>0</v>
      </c>
      <c r="S673" s="2">
        <f t="shared" ca="1" si="76"/>
        <v>1245.9247385620604</v>
      </c>
      <c r="T673" s="2">
        <f t="shared" ca="1" si="77"/>
        <v>1265.8519757902629</v>
      </c>
    </row>
    <row r="674" spans="1:83" x14ac:dyDescent="0.25">
      <c r="A674" t="s">
        <v>253</v>
      </c>
      <c r="B674" t="s">
        <v>267</v>
      </c>
      <c r="C674" t="str">
        <f t="shared" si="70"/>
        <v>https://www.haxx.se/home/games/othello/index.shtml!Master</v>
      </c>
      <c r="D674" t="s">
        <v>109</v>
      </c>
      <c r="E674" t="s">
        <v>95</v>
      </c>
      <c r="F674" t="str">
        <f t="shared" si="71"/>
        <v>https://hewgill.com/othello/!Hard</v>
      </c>
      <c r="G674">
        <v>62</v>
      </c>
      <c r="H674">
        <v>0</v>
      </c>
      <c r="I674" cm="1">
        <f t="array" aca="1" ref="I674" ca="1">MAX(ROW($C$1:INDIRECT("$C"&amp;(ROW()-1)))*($C674=$C$1:INDIRECT("$C"&amp;(ROW()-1))),ROW($F$1:INDIRECT("$F"&amp;(ROW()-1)))*($C674=$F$1:INDIRECT("$F"&amp;(ROW()-1))))</f>
        <v>673</v>
      </c>
      <c r="J674" cm="1">
        <f t="array" aca="1" ref="J674" ca="1">MAX(ROW($C$1:INDIRECT("$C"&amp;(ROW()-1)))*($F674=$C$1:INDIRECT("$C"&amp;(ROW()-1))),ROW($F$1:INDIRECT("$F"&amp;(ROW()-1)))*($F674=$F$1:INDIRECT("$F"&amp;(ROW()-1))))</f>
        <v>655</v>
      </c>
      <c r="K674" s="2" cm="1">
        <f t="array" aca="1" ref="K674" ca="1">IF($I674&gt;0,IF(INDEX($C:$C,$I674)=$C674,INDEX($S:$S,$I674),INDEX($T:$T,$I674)),1000)</f>
        <v>1245.9247385620604</v>
      </c>
      <c r="L674" s="2" cm="1">
        <f t="array" aca="1" ref="L674" ca="1">IF($J674&gt;0,IF(INDEX($C:$C,$J674)=$F674,INDEX($S:$S,$J674),INDEX($T:$T,$J674)),1000)</f>
        <v>1014.8802206906063</v>
      </c>
      <c r="M674">
        <f t="shared" ca="1" si="72"/>
        <v>1302.6023171991017</v>
      </c>
      <c r="N674">
        <f t="shared" ca="1" si="73"/>
        <v>344.50898394956715</v>
      </c>
      <c r="O674">
        <f t="shared" ca="1" si="74"/>
        <v>0.79084049529056588</v>
      </c>
      <c r="P674">
        <f t="shared" ca="1" si="75"/>
        <v>0.20915950470943412</v>
      </c>
      <c r="Q674">
        <f t="shared" si="68"/>
        <v>1</v>
      </c>
      <c r="R674">
        <f t="shared" si="69"/>
        <v>0</v>
      </c>
      <c r="S674" s="2">
        <f t="shared" ca="1" si="76"/>
        <v>1252.6178427127622</v>
      </c>
      <c r="T674" s="2">
        <f t="shared" ca="1" si="77"/>
        <v>1008.1871165399044</v>
      </c>
    </row>
    <row r="675" spans="1:83" x14ac:dyDescent="0.25">
      <c r="A675" t="s">
        <v>253</v>
      </c>
      <c r="B675" t="s">
        <v>267</v>
      </c>
      <c r="C675" t="str">
        <f t="shared" si="70"/>
        <v>https://www.haxx.se/home/games/othello/index.shtml!Master</v>
      </c>
      <c r="D675" t="s">
        <v>197</v>
      </c>
      <c r="F675" t="str">
        <f t="shared" si="71"/>
        <v>http://www.quickhack.net/flipout/demo/!</v>
      </c>
      <c r="G675">
        <v>54</v>
      </c>
      <c r="H675">
        <v>10</v>
      </c>
      <c r="I675" cm="1">
        <f t="array" aca="1" ref="I675" ca="1">MAX(ROW($C$1:INDIRECT("$C"&amp;(ROW()-1)))*($C675=$C$1:INDIRECT("$C"&amp;(ROW()-1))),ROW($F$1:INDIRECT("$F"&amp;(ROW()-1)))*($C675=$F$1:INDIRECT("$F"&amp;(ROW()-1))))</f>
        <v>674</v>
      </c>
      <c r="J675" cm="1">
        <f t="array" aca="1" ref="J675" ca="1">MAX(ROW($C$1:INDIRECT("$C"&amp;(ROW()-1)))*($F675=$C$1:INDIRECT("$C"&amp;(ROW()-1))),ROW($F$1:INDIRECT("$F"&amp;(ROW()-1)))*($F675=$F$1:INDIRECT("$F"&amp;(ROW()-1))))</f>
        <v>656</v>
      </c>
      <c r="K675" s="2" cm="1">
        <f t="array" aca="1" ref="K675" ca="1">IF($I675&gt;0,IF(INDEX($C:$C,$I675)=$C675,INDEX($S:$S,$I675),INDEX($T:$T,$I675)),1000)</f>
        <v>1252.6178427127622</v>
      </c>
      <c r="L675" s="2" cm="1">
        <f t="array" aca="1" ref="L675" ca="1">IF($J675&gt;0,IF(INDEX($C:$C,$J675)=$F675,INDEX($S:$S,$J675),INDEX($T:$T,$J675)),1000)</f>
        <v>1057.9775174412655</v>
      </c>
      <c r="M675">
        <f t="shared" ca="1" si="72"/>
        <v>1353.7691303916361</v>
      </c>
      <c r="N675">
        <f t="shared" ca="1" si="73"/>
        <v>441.51330299883551</v>
      </c>
      <c r="O675">
        <f t="shared" ca="1" si="74"/>
        <v>0.75407028176340041</v>
      </c>
      <c r="P675">
        <f t="shared" ca="1" si="75"/>
        <v>0.24592971823659956</v>
      </c>
      <c r="Q675">
        <f t="shared" si="68"/>
        <v>1</v>
      </c>
      <c r="R675">
        <f t="shared" si="69"/>
        <v>0</v>
      </c>
      <c r="S675" s="2">
        <f t="shared" ca="1" si="76"/>
        <v>1260.4875936963335</v>
      </c>
      <c r="T675" s="2">
        <f t="shared" ca="1" si="77"/>
        <v>1050.1077664576942</v>
      </c>
    </row>
    <row r="676" spans="1:83" x14ac:dyDescent="0.25">
      <c r="A676" t="s">
        <v>253</v>
      </c>
      <c r="B676" t="s">
        <v>267</v>
      </c>
      <c r="C676" t="str">
        <f t="shared" si="70"/>
        <v>https://www.haxx.se/home/games/othello/index.shtml!Master</v>
      </c>
      <c r="D676" t="s">
        <v>122</v>
      </c>
      <c r="E676" t="s">
        <v>123</v>
      </c>
      <c r="F676" t="str">
        <f t="shared" si="71"/>
        <v>https://www.onlinespiele-sammlung.de/othello/othello-reversi-games/norvig/!Difficult</v>
      </c>
      <c r="G676">
        <v>45</v>
      </c>
      <c r="H676">
        <v>19</v>
      </c>
      <c r="I676" cm="1">
        <f t="array" aca="1" ref="I676" ca="1">MAX(ROW($C$1:INDIRECT("$C"&amp;(ROW()-1)))*($C676=$C$1:INDIRECT("$C"&amp;(ROW()-1))),ROW($F$1:INDIRECT("$F"&amp;(ROW()-1)))*($C676=$F$1:INDIRECT("$F"&amp;(ROW()-1))))</f>
        <v>675</v>
      </c>
      <c r="J676" cm="1">
        <f t="array" aca="1" ref="J676" ca="1">MAX(ROW($C$1:INDIRECT("$C"&amp;(ROW()-1)))*($F676=$C$1:INDIRECT("$C"&amp;(ROW()-1))),ROW($F$1:INDIRECT("$F"&amp;(ROW()-1)))*($F676=$F$1:INDIRECT("$F"&amp;(ROW()-1))))</f>
        <v>657</v>
      </c>
      <c r="K676" s="2" cm="1">
        <f t="array" aca="1" ref="K676" ca="1">IF($I676&gt;0,IF(INDEX($C:$C,$I676)=$C676,INDEX($S:$S,$I676),INDEX($T:$T,$I676)),1000)</f>
        <v>1260.4875936963335</v>
      </c>
      <c r="L676" s="2" cm="1">
        <f t="array" aca="1" ref="L676" ca="1">IF($J676&gt;0,IF(INDEX($C:$C,$J676)=$F676,INDEX($S:$S,$J676),INDEX($T:$T,$J676)),1000)</f>
        <v>1004.1979082087926</v>
      </c>
      <c r="M676">
        <f t="shared" ca="1" si="72"/>
        <v>1416.5078454517591</v>
      </c>
      <c r="N676">
        <f t="shared" ca="1" si="73"/>
        <v>323.96252147557516</v>
      </c>
      <c r="O676">
        <f t="shared" ca="1" si="74"/>
        <v>0.81386495993752195</v>
      </c>
      <c r="P676">
        <f t="shared" ca="1" si="75"/>
        <v>0.186135040062478</v>
      </c>
      <c r="Q676">
        <f t="shared" si="68"/>
        <v>1</v>
      </c>
      <c r="R676">
        <f t="shared" si="69"/>
        <v>0</v>
      </c>
      <c r="S676" s="2">
        <f t="shared" ca="1" si="76"/>
        <v>1266.4439149783329</v>
      </c>
      <c r="T676" s="2">
        <f t="shared" ca="1" si="77"/>
        <v>998.24158692679327</v>
      </c>
    </row>
    <row r="677" spans="1:83" x14ac:dyDescent="0.25">
      <c r="A677" t="s">
        <v>124</v>
      </c>
      <c r="B677">
        <v>3</v>
      </c>
      <c r="C677" t="str">
        <f t="shared" si="70"/>
        <v>https://www.lutanho.net/play/reversi.html!3</v>
      </c>
      <c r="D677" t="s">
        <v>253</v>
      </c>
      <c r="E677" t="s">
        <v>267</v>
      </c>
      <c r="F677" t="str">
        <f t="shared" si="71"/>
        <v>https://www.haxx.se/home/games/othello/index.shtml!Master</v>
      </c>
      <c r="G677">
        <v>4</v>
      </c>
      <c r="H677">
        <v>60</v>
      </c>
      <c r="I677" cm="1">
        <f t="array" aca="1" ref="I677" ca="1">MAX(ROW($C$1:INDIRECT("$C"&amp;(ROW()-1)))*($C677=$C$1:INDIRECT("$C"&amp;(ROW()-1))),ROW($F$1:INDIRECT("$F"&amp;(ROW()-1)))*($C677=$F$1:INDIRECT("$F"&amp;(ROW()-1))))</f>
        <v>658</v>
      </c>
      <c r="J677" cm="1">
        <f t="array" aca="1" ref="J677" ca="1">MAX(ROW($C$1:INDIRECT("$C"&amp;(ROW()-1)))*($F677=$C$1:INDIRECT("$C"&amp;(ROW()-1))),ROW($F$1:INDIRECT("$F"&amp;(ROW()-1)))*($F677=$F$1:INDIRECT("$F"&amp;(ROW()-1))))</f>
        <v>676</v>
      </c>
      <c r="K677" s="2" cm="1">
        <f t="array" aca="1" ref="K677" ca="1">IF($I677&gt;0,IF(INDEX($C:$C,$I677)=$C677,INDEX($S:$S,$I677),INDEX($T:$T,$I677)),1000)</f>
        <v>984.68176369848493</v>
      </c>
      <c r="L677" s="2" cm="1">
        <f t="array" aca="1" ref="L677" ca="1">IF($J677&gt;0,IF(INDEX($C:$C,$J677)=$F677,INDEX($S:$S,$J677),INDEX($T:$T,$J677)),1000)</f>
        <v>1266.4439149783329</v>
      </c>
      <c r="M677">
        <f t="shared" ca="1" si="72"/>
        <v>289.53722603540348</v>
      </c>
      <c r="N677">
        <f t="shared" ca="1" si="73"/>
        <v>1465.9183708608909</v>
      </c>
      <c r="O677">
        <f t="shared" ca="1" si="74"/>
        <v>0.16493565918005285</v>
      </c>
      <c r="P677">
        <f t="shared" ca="1" si="75"/>
        <v>0.83506434081994707</v>
      </c>
      <c r="Q677">
        <f t="shared" si="68"/>
        <v>0</v>
      </c>
      <c r="R677">
        <f t="shared" si="69"/>
        <v>1</v>
      </c>
      <c r="S677" s="2">
        <f t="shared" ca="1" si="76"/>
        <v>979.40382260472325</v>
      </c>
      <c r="T677" s="2">
        <f t="shared" ca="1" si="77"/>
        <v>1271.7218560720946</v>
      </c>
    </row>
    <row r="678" spans="1:83" x14ac:dyDescent="0.25">
      <c r="A678" t="s">
        <v>116</v>
      </c>
      <c r="B678" t="s">
        <v>117</v>
      </c>
      <c r="C678" t="str">
        <f t="shared" si="70"/>
        <v>https://kana.github.io/othello-js/!PM-1024/e</v>
      </c>
      <c r="D678" t="s">
        <v>253</v>
      </c>
      <c r="E678" t="s">
        <v>267</v>
      </c>
      <c r="F678" t="str">
        <f t="shared" si="71"/>
        <v>https://www.haxx.se/home/games/othello/index.shtml!Master</v>
      </c>
      <c r="G678">
        <v>5</v>
      </c>
      <c r="H678">
        <v>58</v>
      </c>
      <c r="I678" cm="1">
        <f t="array" aca="1" ref="I678" ca="1">MAX(ROW($C$1:INDIRECT("$C"&amp;(ROW()-1)))*($C678=$C$1:INDIRECT("$C"&amp;(ROW()-1))),ROW($F$1:INDIRECT("$F"&amp;(ROW()-1)))*($C678=$F$1:INDIRECT("$F"&amp;(ROW()-1))))</f>
        <v>659</v>
      </c>
      <c r="J678" cm="1">
        <f t="array" aca="1" ref="J678" ca="1">MAX(ROW($C$1:INDIRECT("$C"&amp;(ROW()-1)))*($F678=$C$1:INDIRECT("$C"&amp;(ROW()-1))),ROW($F$1:INDIRECT("$F"&amp;(ROW()-1)))*($F678=$F$1:INDIRECT("$F"&amp;(ROW()-1))))</f>
        <v>677</v>
      </c>
      <c r="K678" s="2" cm="1">
        <f t="array" aca="1" ref="K678" ca="1">IF($I678&gt;0,IF(INDEX($C:$C,$I678)=$C678,INDEX($S:$S,$I678),INDEX($T:$T,$I678)),1000)</f>
        <v>997.12472816859076</v>
      </c>
      <c r="L678" s="2" cm="1">
        <f t="array" aca="1" ref="L678" ca="1">IF($J678&gt;0,IF(INDEX($C:$C,$J678)=$F678,INDEX($S:$S,$J678),INDEX($T:$T,$J678)),1000)</f>
        <v>1271.7218560720946</v>
      </c>
      <c r="M678">
        <f t="shared" ca="1" si="72"/>
        <v>311.03683240647035</v>
      </c>
      <c r="N678">
        <f t="shared" ca="1" si="73"/>
        <v>1511.1397864964376</v>
      </c>
      <c r="O678">
        <f t="shared" ca="1" si="74"/>
        <v>0.17069521646795066</v>
      </c>
      <c r="P678">
        <f t="shared" ca="1" si="75"/>
        <v>0.82930478353204928</v>
      </c>
      <c r="Q678">
        <f t="shared" si="68"/>
        <v>0</v>
      </c>
      <c r="R678">
        <f t="shared" si="69"/>
        <v>1</v>
      </c>
      <c r="S678" s="2">
        <f t="shared" ca="1" si="76"/>
        <v>991.66248124161632</v>
      </c>
      <c r="T678" s="2">
        <f t="shared" ca="1" si="77"/>
        <v>1277.184102999069</v>
      </c>
    </row>
    <row r="679" spans="1:83" x14ac:dyDescent="0.25">
      <c r="A679" t="s">
        <v>253</v>
      </c>
      <c r="B679" t="s">
        <v>267</v>
      </c>
      <c r="C679" t="str">
        <f t="shared" si="70"/>
        <v>https://www.haxx.se/home/games/othello/index.shtml!Master</v>
      </c>
      <c r="D679" t="s">
        <v>108</v>
      </c>
      <c r="F679" t="str">
        <f t="shared" si="71"/>
        <v>http://davidbau.com/reversi/!</v>
      </c>
      <c r="G679">
        <v>56</v>
      </c>
      <c r="H679">
        <v>8</v>
      </c>
      <c r="I679" cm="1">
        <f t="array" aca="1" ref="I679" ca="1">MAX(ROW($C$1:INDIRECT("$C"&amp;(ROW()-1)))*($C679=$C$1:INDIRECT("$C"&amp;(ROW()-1))),ROW($F$1:INDIRECT("$F"&amp;(ROW()-1)))*($C679=$F$1:INDIRECT("$F"&amp;(ROW()-1))))</f>
        <v>678</v>
      </c>
      <c r="J679" cm="1">
        <f t="array" aca="1" ref="J679" ca="1">MAX(ROW($C$1:INDIRECT("$C"&amp;(ROW()-1)))*($F679=$C$1:INDIRECT("$C"&amp;(ROW()-1))),ROW($F$1:INDIRECT("$F"&amp;(ROW()-1)))*($F679=$F$1:INDIRECT("$F"&amp;(ROW()-1))))</f>
        <v>660</v>
      </c>
      <c r="K679" s="2" cm="1">
        <f t="array" aca="1" ref="K679" ca="1">IF($I679&gt;0,IF(INDEX($C:$C,$I679)=$C679,INDEX($S:$S,$I679),INDEX($T:$T,$I679)),1000)</f>
        <v>1277.184102999069</v>
      </c>
      <c r="L679" s="2" cm="1">
        <f t="array" aca="1" ref="L679" ca="1">IF($J679&gt;0,IF(INDEX($C:$C,$J679)=$F679,INDEX($S:$S,$J679),INDEX($T:$T,$J679)),1000)</f>
        <v>989.98585303524362</v>
      </c>
      <c r="M679">
        <f t="shared" ca="1" si="72"/>
        <v>1559.4097939376893</v>
      </c>
      <c r="N679">
        <f t="shared" ca="1" si="73"/>
        <v>298.51395097788719</v>
      </c>
      <c r="O679">
        <f t="shared" ca="1" si="74"/>
        <v>0.83932927721344586</v>
      </c>
      <c r="P679">
        <f t="shared" ca="1" si="75"/>
        <v>0.16067072278655417</v>
      </c>
      <c r="Q679">
        <f t="shared" si="68"/>
        <v>1</v>
      </c>
      <c r="R679">
        <f t="shared" si="69"/>
        <v>0</v>
      </c>
      <c r="S679" s="2">
        <f t="shared" ca="1" si="76"/>
        <v>1282.3255661282387</v>
      </c>
      <c r="T679" s="2">
        <f t="shared" ca="1" si="77"/>
        <v>984.84438990607384</v>
      </c>
    </row>
    <row r="680" spans="1:83" x14ac:dyDescent="0.25">
      <c r="A680" t="s">
        <v>94</v>
      </c>
      <c r="B680" t="s">
        <v>95</v>
      </c>
      <c r="C680" t="str">
        <f t="shared" si="70"/>
        <v>https://www.mathsisfun.com/games/reversi.html!Hard</v>
      </c>
      <c r="D680" t="s">
        <v>253</v>
      </c>
      <c r="E680" t="s">
        <v>267</v>
      </c>
      <c r="F680" t="str">
        <f t="shared" si="71"/>
        <v>https://www.haxx.se/home/games/othello/index.shtml!Master</v>
      </c>
      <c r="G680">
        <v>6</v>
      </c>
      <c r="H680">
        <v>58</v>
      </c>
      <c r="I680" cm="1">
        <f t="array" aca="1" ref="I680" ca="1">MAX(ROW($C$1:INDIRECT("$C"&amp;(ROW()-1)))*($C680=$C$1:INDIRECT("$C"&amp;(ROW()-1))),ROW($F$1:INDIRECT("$F"&amp;(ROW()-1)))*($C680=$F$1:INDIRECT("$F"&amp;(ROW()-1))))</f>
        <v>661</v>
      </c>
      <c r="J680" cm="1">
        <f t="array" aca="1" ref="J680" ca="1">MAX(ROW($C$1:INDIRECT("$C"&amp;(ROW()-1)))*($F680=$C$1:INDIRECT("$C"&amp;(ROW()-1))),ROW($F$1:INDIRECT("$F"&amp;(ROW()-1)))*($F680=$F$1:INDIRECT("$F"&amp;(ROW()-1))))</f>
        <v>679</v>
      </c>
      <c r="K680" s="2" cm="1">
        <f t="array" aca="1" ref="K680" ca="1">IF($I680&gt;0,IF(INDEX($C:$C,$I680)=$C680,INDEX($S:$S,$I680),INDEX($T:$T,$I680)),1000)</f>
        <v>1060.7765037194915</v>
      </c>
      <c r="L680" s="2" cm="1">
        <f t="array" aca="1" ref="L680" ca="1">IF($J680&gt;0,IF(INDEX($C:$C,$J680)=$F680,INDEX($S:$S,$J680),INDEX($T:$T,$J680)),1000)</f>
        <v>1282.3255661282387</v>
      </c>
      <c r="M680">
        <f t="shared" ca="1" si="72"/>
        <v>448.68469877210174</v>
      </c>
      <c r="N680">
        <f t="shared" ca="1" si="73"/>
        <v>1606.2528650490804</v>
      </c>
      <c r="O680">
        <f t="shared" ca="1" si="74"/>
        <v>0.21834468680292499</v>
      </c>
      <c r="P680">
        <f t="shared" ca="1" si="75"/>
        <v>0.78165531319707493</v>
      </c>
      <c r="Q680">
        <f t="shared" si="68"/>
        <v>0</v>
      </c>
      <c r="R680">
        <f t="shared" si="69"/>
        <v>1</v>
      </c>
      <c r="S680" s="2">
        <f t="shared" ca="1" si="76"/>
        <v>1053.789473741798</v>
      </c>
      <c r="T680" s="2">
        <f t="shared" ca="1" si="77"/>
        <v>1289.3125961059322</v>
      </c>
    </row>
    <row r="681" spans="1:83" x14ac:dyDescent="0.25">
      <c r="A681" t="s">
        <v>103</v>
      </c>
      <c r="B681" t="s">
        <v>95</v>
      </c>
      <c r="C681" t="str">
        <f t="shared" si="70"/>
        <v>https://reversi.zone/!Hard</v>
      </c>
      <c r="D681" t="s">
        <v>253</v>
      </c>
      <c r="E681" t="s">
        <v>267</v>
      </c>
      <c r="F681" t="str">
        <f t="shared" si="71"/>
        <v>https://www.haxx.se/home/games/othello/index.shtml!Master</v>
      </c>
      <c r="G681">
        <v>9</v>
      </c>
      <c r="H681">
        <v>55</v>
      </c>
      <c r="I681" cm="1">
        <f t="array" aca="1" ref="I681" ca="1">MAX(ROW($C$1:INDIRECT("$C"&amp;(ROW()-1)))*($C681=$C$1:INDIRECT("$C"&amp;(ROW()-1))),ROW($F$1:INDIRECT("$F"&amp;(ROW()-1)))*($C681=$F$1:INDIRECT("$F"&amp;(ROW()-1))))</f>
        <v>662</v>
      </c>
      <c r="J681" cm="1">
        <f t="array" aca="1" ref="J681" ca="1">MAX(ROW($C$1:INDIRECT("$C"&amp;(ROW()-1)))*($F681=$C$1:INDIRECT("$C"&amp;(ROW()-1))),ROW($F$1:INDIRECT("$F"&amp;(ROW()-1)))*($F681=$F$1:INDIRECT("$F"&amp;(ROW()-1))))</f>
        <v>680</v>
      </c>
      <c r="K681" s="2" cm="1">
        <f t="array" aca="1" ref="K681" ca="1">IF($I681&gt;0,IF(INDEX($C:$C,$I681)=$C681,INDEX($S:$S,$I681),INDEX($T:$T,$I681)),1000)</f>
        <v>1041.3378611899682</v>
      </c>
      <c r="L681" s="2" cm="1">
        <f t="array" aca="1" ref="L681" ca="1">IF($J681&gt;0,IF(INDEX($C:$C,$J681)=$F681,INDEX($S:$S,$J681),INDEX($T:$T,$J681)),1000)</f>
        <v>1289.3125961059322</v>
      </c>
      <c r="M681">
        <f t="shared" ca="1" si="72"/>
        <v>401.18496883332722</v>
      </c>
      <c r="N681">
        <f t="shared" ca="1" si="73"/>
        <v>1672.1740916213121</v>
      </c>
      <c r="O681">
        <f t="shared" ca="1" si="74"/>
        <v>0.19349517239206832</v>
      </c>
      <c r="P681">
        <f t="shared" ca="1" si="75"/>
        <v>0.80650482760793163</v>
      </c>
      <c r="Q681">
        <f t="shared" si="68"/>
        <v>0</v>
      </c>
      <c r="R681">
        <f t="shared" si="69"/>
        <v>1</v>
      </c>
      <c r="S681" s="2">
        <f t="shared" ca="1" si="76"/>
        <v>1035.146015673422</v>
      </c>
      <c r="T681" s="2">
        <f t="shared" ca="1" si="77"/>
        <v>1295.5044416224785</v>
      </c>
    </row>
    <row r="682" spans="1:83" x14ac:dyDescent="0.25">
      <c r="A682" t="s">
        <v>112</v>
      </c>
      <c r="B682">
        <v>3</v>
      </c>
      <c r="C682" t="str">
        <f t="shared" si="70"/>
        <v>https://lazymuttgames.com/games/Othello/!3</v>
      </c>
      <c r="D682" t="s">
        <v>253</v>
      </c>
      <c r="E682" t="s">
        <v>267</v>
      </c>
      <c r="F682" t="str">
        <f t="shared" si="71"/>
        <v>https://www.haxx.se/home/games/othello/index.shtml!Master</v>
      </c>
      <c r="G682">
        <v>6</v>
      </c>
      <c r="H682">
        <v>58</v>
      </c>
      <c r="I682" cm="1">
        <f t="array" aca="1" ref="I682" ca="1">MAX(ROW($C$1:INDIRECT("$C"&amp;(ROW()-1)))*($C682=$C$1:INDIRECT("$C"&amp;(ROW()-1))),ROW($F$1:INDIRECT("$F"&amp;(ROW()-1)))*($C682=$F$1:INDIRECT("$F"&amp;(ROW()-1))))</f>
        <v>663</v>
      </c>
      <c r="J682" cm="1">
        <f t="array" aca="1" ref="J682" ca="1">MAX(ROW($C$1:INDIRECT("$C"&amp;(ROW()-1)))*($F682=$C$1:INDIRECT("$C"&amp;(ROW()-1))),ROW($F$1:INDIRECT("$F"&amp;(ROW()-1)))*($F682=$F$1:INDIRECT("$F"&amp;(ROW()-1))))</f>
        <v>681</v>
      </c>
      <c r="K682" s="2" cm="1">
        <f t="array" aca="1" ref="K682" ca="1">IF($I682&gt;0,IF(INDEX($C:$C,$I682)=$C682,INDEX($S:$S,$I682),INDEX($T:$T,$I682)),1000)</f>
        <v>986.90911200313201</v>
      </c>
      <c r="L682" s="2" cm="1">
        <f t="array" aca="1" ref="L682" ca="1">IF($J682&gt;0,IF(INDEX($C:$C,$J682)=$F682,INDEX($S:$S,$J682),INDEX($T:$T,$J682)),1000)</f>
        <v>1295.5044416224785</v>
      </c>
      <c r="M682">
        <f t="shared" ca="1" si="72"/>
        <v>293.27347151457684</v>
      </c>
      <c r="N682">
        <f t="shared" ca="1" si="73"/>
        <v>1732.8505321686973</v>
      </c>
      <c r="O682">
        <f t="shared" ca="1" si="74"/>
        <v>0.14474606242334498</v>
      </c>
      <c r="P682">
        <f t="shared" ca="1" si="75"/>
        <v>0.85525393757665502</v>
      </c>
      <c r="Q682">
        <f t="shared" si="68"/>
        <v>0</v>
      </c>
      <c r="R682">
        <f t="shared" si="69"/>
        <v>1</v>
      </c>
      <c r="S682" s="2">
        <f t="shared" ca="1" si="76"/>
        <v>982.27723800558499</v>
      </c>
      <c r="T682" s="2">
        <f t="shared" ca="1" si="77"/>
        <v>1300.1363156200255</v>
      </c>
    </row>
    <row r="683" spans="1:83" x14ac:dyDescent="0.25">
      <c r="A683" t="s">
        <v>94</v>
      </c>
      <c r="B683" t="s">
        <v>95</v>
      </c>
      <c r="C683" t="str">
        <f t="shared" si="70"/>
        <v>https://www.mathsisfun.com/games/reversi.html!Hard</v>
      </c>
      <c r="D683" t="s">
        <v>17</v>
      </c>
      <c r="E683">
        <v>1</v>
      </c>
      <c r="F683" t="str">
        <f t="shared" si="71"/>
        <v>https://www.enil.no/othello!1</v>
      </c>
      <c r="G683">
        <v>52</v>
      </c>
      <c r="H683">
        <v>12</v>
      </c>
      <c r="I683" cm="1">
        <f t="array" aca="1" ref="I683" ca="1">MAX(ROW($C$1:INDIRECT("$C"&amp;(ROW()-1)))*($C683=$C$1:INDIRECT("$C"&amp;(ROW()-1))),ROW($F$1:INDIRECT("$F"&amp;(ROW()-1)))*($C683=$F$1:INDIRECT("$F"&amp;(ROW()-1))))</f>
        <v>680</v>
      </c>
      <c r="J683" cm="1">
        <f t="array" aca="1" ref="J683" ca="1">MAX(ROW($C$1:INDIRECT("$C"&amp;(ROW()-1)))*($F683=$C$1:INDIRECT("$C"&amp;(ROW()-1))),ROW($F$1:INDIRECT("$F"&amp;(ROW()-1)))*($F683=$F$1:INDIRECT("$F"&amp;(ROW()-1))))</f>
        <v>645</v>
      </c>
      <c r="K683" s="2" cm="1">
        <f t="array" aca="1" ref="K683" ca="1">IF($I683&gt;0,IF(INDEX($C:$C,$I683)=$C683,INDEX($S:$S,$I683),INDEX($T:$T,$I683)),1000)</f>
        <v>1053.789473741798</v>
      </c>
      <c r="L683" s="2" cm="1">
        <f t="array" aca="1" ref="L683" ca="1">IF($J683&gt;0,IF(INDEX($C:$C,$J683)=$F683,INDEX($S:$S,$J683),INDEX($T:$T,$J683)),1000)</f>
        <v>1052.2899766816402</v>
      </c>
      <c r="M683">
        <f t="shared" ca="1" si="72"/>
        <v>430.99644140975312</v>
      </c>
      <c r="N683">
        <f t="shared" ca="1" si="73"/>
        <v>427.29217701429184</v>
      </c>
      <c r="O683">
        <f t="shared" ca="1" si="74"/>
        <v>0.50215793633746597</v>
      </c>
      <c r="P683">
        <f t="shared" ca="1" si="75"/>
        <v>0.49784206366253414</v>
      </c>
      <c r="Q683">
        <f t="shared" si="68"/>
        <v>1</v>
      </c>
      <c r="R683">
        <f t="shared" si="69"/>
        <v>0</v>
      </c>
      <c r="S683" s="2">
        <f t="shared" ca="1" si="76"/>
        <v>1069.720419778999</v>
      </c>
      <c r="T683" s="2">
        <f t="shared" ca="1" si="77"/>
        <v>1036.3590306444391</v>
      </c>
      <c r="V683" t="s">
        <v>19</v>
      </c>
      <c r="W683" t="s">
        <v>20</v>
      </c>
      <c r="X683" t="s">
        <v>46</v>
      </c>
      <c r="Y683" t="s">
        <v>22</v>
      </c>
      <c r="Z683" t="s">
        <v>32</v>
      </c>
      <c r="AA683" t="s">
        <v>26</v>
      </c>
      <c r="AB683" t="s">
        <v>27</v>
      </c>
      <c r="AC683" t="s">
        <v>23</v>
      </c>
      <c r="AD683" t="s">
        <v>29</v>
      </c>
      <c r="AE683" t="s">
        <v>55</v>
      </c>
      <c r="AF683" t="s">
        <v>61</v>
      </c>
      <c r="AG683" t="s">
        <v>34</v>
      </c>
      <c r="AH683" t="s">
        <v>37</v>
      </c>
      <c r="AI683" t="s">
        <v>21</v>
      </c>
      <c r="AJ683" t="s">
        <v>38</v>
      </c>
      <c r="AK683" t="s">
        <v>42</v>
      </c>
      <c r="AL683" t="s">
        <v>78</v>
      </c>
      <c r="AM683" t="s">
        <v>25</v>
      </c>
      <c r="AN683" t="s">
        <v>28</v>
      </c>
      <c r="AO683" t="s">
        <v>35</v>
      </c>
      <c r="AP683" t="s">
        <v>53</v>
      </c>
      <c r="AQ683" t="s">
        <v>31</v>
      </c>
      <c r="AR683" t="s">
        <v>39</v>
      </c>
      <c r="AS683" t="s">
        <v>33</v>
      </c>
      <c r="AT683" t="s">
        <v>62</v>
      </c>
      <c r="AU683" t="s">
        <v>24</v>
      </c>
      <c r="AV683" t="s">
        <v>41</v>
      </c>
      <c r="AW683" t="s">
        <v>44</v>
      </c>
      <c r="AX683" t="s">
        <v>47</v>
      </c>
      <c r="AY683" t="s">
        <v>43</v>
      </c>
      <c r="AZ683" t="s">
        <v>30</v>
      </c>
      <c r="BA683" t="s">
        <v>49</v>
      </c>
      <c r="BB683" t="s">
        <v>56</v>
      </c>
      <c r="BC683" t="s">
        <v>54</v>
      </c>
      <c r="BD683" t="s">
        <v>57</v>
      </c>
      <c r="BE683" t="s">
        <v>58</v>
      </c>
      <c r="BF683" t="s">
        <v>59</v>
      </c>
      <c r="BG683" t="s">
        <v>36</v>
      </c>
      <c r="BH683" t="s">
        <v>64</v>
      </c>
      <c r="BI683" t="s">
        <v>48</v>
      </c>
      <c r="BJ683" t="s">
        <v>71</v>
      </c>
      <c r="BK683" t="s">
        <v>50</v>
      </c>
      <c r="BL683" t="s">
        <v>51</v>
      </c>
      <c r="BM683" t="s">
        <v>76</v>
      </c>
      <c r="BN683" t="s">
        <v>73</v>
      </c>
      <c r="BO683" t="s">
        <v>77</v>
      </c>
      <c r="BP683" t="s">
        <v>75</v>
      </c>
      <c r="BQ683" t="s">
        <v>72</v>
      </c>
      <c r="BR683" t="s">
        <v>74</v>
      </c>
      <c r="BS683" t="s">
        <v>66</v>
      </c>
      <c r="BT683" t="s">
        <v>69</v>
      </c>
      <c r="BU683" t="s">
        <v>70</v>
      </c>
      <c r="BV683" t="s">
        <v>60</v>
      </c>
      <c r="BW683" t="s">
        <v>67</v>
      </c>
      <c r="BX683" t="s">
        <v>65</v>
      </c>
      <c r="BY683" t="s">
        <v>52</v>
      </c>
      <c r="BZ683" t="s">
        <v>45</v>
      </c>
      <c r="CA683" t="s">
        <v>68</v>
      </c>
      <c r="CB683" t="s">
        <v>63</v>
      </c>
      <c r="CC683" t="s">
        <v>87</v>
      </c>
      <c r="CD683" t="s">
        <v>40</v>
      </c>
    </row>
    <row r="684" spans="1:83" x14ac:dyDescent="0.25">
      <c r="A684" t="s">
        <v>94</v>
      </c>
      <c r="B684" t="s">
        <v>95</v>
      </c>
      <c r="C684" t="str">
        <f t="shared" si="70"/>
        <v>https://www.mathsisfun.com/games/reversi.html!Hard</v>
      </c>
      <c r="D684" t="s">
        <v>17</v>
      </c>
      <c r="E684">
        <v>3</v>
      </c>
      <c r="F684" t="str">
        <f t="shared" si="71"/>
        <v>https://www.enil.no/othello!3</v>
      </c>
      <c r="G684">
        <v>10</v>
      </c>
      <c r="H684">
        <v>54</v>
      </c>
      <c r="I684" cm="1">
        <f t="array" aca="1" ref="I684" ca="1">MAX(ROW($C$1:INDIRECT("$C"&amp;(ROW()-1)))*($C684=$C$1:INDIRECT("$C"&amp;(ROW()-1))),ROW($F$1:INDIRECT("$F"&amp;(ROW()-1)))*($C684=$F$1:INDIRECT("$F"&amp;(ROW()-1))))</f>
        <v>683</v>
      </c>
      <c r="J684" cm="1">
        <f t="array" aca="1" ref="J684" ca="1">MAX(ROW($C$1:INDIRECT("$C"&amp;(ROW()-1)))*($F684=$C$1:INDIRECT("$C"&amp;(ROW()-1))),ROW($F$1:INDIRECT("$F"&amp;(ROW()-1)))*($F684=$F$1:INDIRECT("$F"&amp;(ROW()-1))))</f>
        <v>646</v>
      </c>
      <c r="K684" s="2" cm="1">
        <f t="array" aca="1" ref="K684" ca="1">IF($I684&gt;0,IF(INDEX($C:$C,$I684)=$C684,INDEX($S:$S,$I684),INDEX($T:$T,$I684)),1000)</f>
        <v>1069.720419778999</v>
      </c>
      <c r="L684" s="2" cm="1">
        <f t="array" aca="1" ref="L684" ca="1">IF($J684&gt;0,IF(INDEX($C:$C,$J684)=$F684,INDEX($S:$S,$J684),INDEX($T:$T,$J684)),1000)</f>
        <v>1177.1364061727531</v>
      </c>
      <c r="M684">
        <f t="shared" ca="1" si="72"/>
        <v>472.39038501608024</v>
      </c>
      <c r="N684">
        <f t="shared" ca="1" si="73"/>
        <v>876.67983138937609</v>
      </c>
      <c r="O684">
        <f t="shared" ca="1" si="74"/>
        <v>0.35015996889676027</v>
      </c>
      <c r="P684">
        <f t="shared" ca="1" si="75"/>
        <v>0.64984003110323962</v>
      </c>
      <c r="Q684">
        <f t="shared" si="68"/>
        <v>0</v>
      </c>
      <c r="R684">
        <f t="shared" si="69"/>
        <v>1</v>
      </c>
      <c r="S684" s="2">
        <f t="shared" ca="1" si="76"/>
        <v>1058.5153007743027</v>
      </c>
      <c r="T684" s="2">
        <f t="shared" ca="1" si="77"/>
        <v>1188.3415251774495</v>
      </c>
      <c r="V684" t="s">
        <v>86</v>
      </c>
      <c r="W684" t="s">
        <v>22</v>
      </c>
      <c r="X684" t="s">
        <v>32</v>
      </c>
      <c r="Y684" t="s">
        <v>42</v>
      </c>
      <c r="Z684" t="s">
        <v>78</v>
      </c>
      <c r="AA684" t="s">
        <v>29</v>
      </c>
      <c r="AB684" t="s">
        <v>79</v>
      </c>
      <c r="AC684" t="s">
        <v>20</v>
      </c>
      <c r="AD684" t="s">
        <v>33</v>
      </c>
      <c r="AE684" t="s">
        <v>30</v>
      </c>
      <c r="AF684" t="s">
        <v>46</v>
      </c>
      <c r="AG684" t="s">
        <v>25</v>
      </c>
      <c r="AH684" t="s">
        <v>41</v>
      </c>
      <c r="AI684" t="s">
        <v>36</v>
      </c>
      <c r="AJ684" t="s">
        <v>77</v>
      </c>
      <c r="AK684" t="s">
        <v>64</v>
      </c>
      <c r="AL684" t="s">
        <v>24</v>
      </c>
      <c r="AM684" t="s">
        <v>43</v>
      </c>
      <c r="AN684" t="s">
        <v>76</v>
      </c>
      <c r="AO684" t="s">
        <v>54</v>
      </c>
      <c r="AP684" t="s">
        <v>57</v>
      </c>
      <c r="AQ684" t="s">
        <v>75</v>
      </c>
      <c r="AR684" t="s">
        <v>73</v>
      </c>
      <c r="AS684" t="s">
        <v>68</v>
      </c>
      <c r="AT684" t="s">
        <v>39</v>
      </c>
      <c r="AU684" t="s">
        <v>44</v>
      </c>
      <c r="AV684" t="s">
        <v>87</v>
      </c>
      <c r="AW684" t="s">
        <v>56</v>
      </c>
      <c r="AX684" t="s">
        <v>38</v>
      </c>
      <c r="AY684" t="s">
        <v>47</v>
      </c>
      <c r="AZ684" t="s">
        <v>87</v>
      </c>
      <c r="BA684" t="s">
        <v>52</v>
      </c>
      <c r="BB684" t="s">
        <v>40</v>
      </c>
      <c r="BC684" t="s">
        <v>26</v>
      </c>
      <c r="BD684" t="s">
        <v>27</v>
      </c>
      <c r="BE684" t="s">
        <v>45</v>
      </c>
      <c r="BF684" t="s">
        <v>31</v>
      </c>
      <c r="BG684" t="s">
        <v>34</v>
      </c>
      <c r="BH684" t="s">
        <v>37</v>
      </c>
      <c r="BI684" t="s">
        <v>74</v>
      </c>
      <c r="BJ684" t="s">
        <v>67</v>
      </c>
      <c r="BK684" t="s">
        <v>58</v>
      </c>
      <c r="BL684" t="s">
        <v>59</v>
      </c>
      <c r="BM684" t="s">
        <v>65</v>
      </c>
      <c r="BN684" t="s">
        <v>62</v>
      </c>
      <c r="BO684" t="s">
        <v>72</v>
      </c>
      <c r="BP684" t="s">
        <v>48</v>
      </c>
      <c r="BQ684" t="s">
        <v>61</v>
      </c>
      <c r="BR684" t="s">
        <v>60</v>
      </c>
      <c r="BS684" t="s">
        <v>23</v>
      </c>
      <c r="BT684" t="s">
        <v>55</v>
      </c>
      <c r="BU684" t="s">
        <v>28</v>
      </c>
      <c r="BV684" t="s">
        <v>35</v>
      </c>
      <c r="BW684" t="s">
        <v>71</v>
      </c>
      <c r="BX684" t="s">
        <v>70</v>
      </c>
      <c r="BY684" t="s">
        <v>53</v>
      </c>
      <c r="BZ684" t="s">
        <v>66</v>
      </c>
      <c r="CA684" t="s">
        <v>69</v>
      </c>
      <c r="CB684" t="s">
        <v>63</v>
      </c>
      <c r="CC684" t="s">
        <v>49</v>
      </c>
      <c r="CD684" t="s">
        <v>50</v>
      </c>
      <c r="CE684" t="s">
        <v>51</v>
      </c>
    </row>
    <row r="685" spans="1:83" x14ac:dyDescent="0.25">
      <c r="A685" t="s">
        <v>94</v>
      </c>
      <c r="B685" t="s">
        <v>95</v>
      </c>
      <c r="C685" t="str">
        <f t="shared" si="70"/>
        <v>https://www.mathsisfun.com/games/reversi.html!Hard</v>
      </c>
      <c r="D685" t="s">
        <v>17</v>
      </c>
      <c r="E685">
        <v>2</v>
      </c>
      <c r="F685" t="str">
        <f t="shared" si="71"/>
        <v>https://www.enil.no/othello!2</v>
      </c>
      <c r="G685">
        <v>28</v>
      </c>
      <c r="H685">
        <v>36</v>
      </c>
      <c r="I685" cm="1">
        <f t="array" aca="1" ref="I685" ca="1">MAX(ROW($C$1:INDIRECT("$C"&amp;(ROW()-1)))*($C685=$C$1:INDIRECT("$C"&amp;(ROW()-1))),ROW($F$1:INDIRECT("$F"&amp;(ROW()-1)))*($C685=$F$1:INDIRECT("$F"&amp;(ROW()-1))))</f>
        <v>684</v>
      </c>
      <c r="J685" cm="1">
        <f t="array" aca="1" ref="J685" ca="1">MAX(ROW($C$1:INDIRECT("$C"&amp;(ROW()-1)))*($F685=$C$1:INDIRECT("$C"&amp;(ROW()-1))),ROW($F$1:INDIRECT("$F"&amp;(ROW()-1)))*($F685=$F$1:INDIRECT("$F"&amp;(ROW()-1))))</f>
        <v>667</v>
      </c>
      <c r="K685" s="2" cm="1">
        <f t="array" aca="1" ref="K685" ca="1">IF($I685&gt;0,IF(INDEX($C:$C,$I685)=$C685,INDEX($S:$S,$I685),INDEX($T:$T,$I685)),1000)</f>
        <v>1058.5153007743027</v>
      </c>
      <c r="L685" s="2" cm="1">
        <f t="array" aca="1" ref="L685" ca="1">IF($J685&gt;0,IF(INDEX($C:$C,$J685)=$F685,INDEX($S:$S,$J685),INDEX($T:$T,$J685)),1000)</f>
        <v>1052.6078036142003</v>
      </c>
      <c r="M685">
        <f t="shared" ca="1" si="72"/>
        <v>442.88222666597528</v>
      </c>
      <c r="N685">
        <f t="shared" ca="1" si="73"/>
        <v>428.07464878734578</v>
      </c>
      <c r="O685">
        <f t="shared" ca="1" si="74"/>
        <v>0.50850075261816052</v>
      </c>
      <c r="P685">
        <f t="shared" ca="1" si="75"/>
        <v>0.49149924738183942</v>
      </c>
      <c r="Q685">
        <f t="shared" si="68"/>
        <v>0</v>
      </c>
      <c r="R685">
        <f t="shared" si="69"/>
        <v>1</v>
      </c>
      <c r="S685" s="2">
        <f t="shared" ca="1" si="76"/>
        <v>1042.2432766905215</v>
      </c>
      <c r="T685" s="2">
        <f t="shared" ca="1" si="77"/>
        <v>1068.8798276979815</v>
      </c>
      <c r="V685" t="s">
        <v>92</v>
      </c>
      <c r="W685" t="s">
        <v>30</v>
      </c>
      <c r="X685" t="s">
        <v>78</v>
      </c>
      <c r="Y685" t="s">
        <v>38</v>
      </c>
      <c r="Z685" t="s">
        <v>62</v>
      </c>
      <c r="AA685" t="s">
        <v>76</v>
      </c>
      <c r="AB685" t="s">
        <v>20</v>
      </c>
      <c r="AC685" t="s">
        <v>29</v>
      </c>
      <c r="AD685" t="s">
        <v>75</v>
      </c>
      <c r="AE685" t="s">
        <v>42</v>
      </c>
      <c r="AF685" t="s">
        <v>21</v>
      </c>
      <c r="AG685" t="s">
        <v>25</v>
      </c>
      <c r="AH685" t="s">
        <v>39</v>
      </c>
      <c r="AI685" t="s">
        <v>41</v>
      </c>
      <c r="AJ685" t="s">
        <v>44</v>
      </c>
      <c r="AK685" t="s">
        <v>72</v>
      </c>
      <c r="AL685" t="s">
        <v>33</v>
      </c>
      <c r="AM685" t="s">
        <v>22</v>
      </c>
      <c r="AN685" t="s">
        <v>32</v>
      </c>
      <c r="AO685" t="s">
        <v>79</v>
      </c>
      <c r="AP685" t="s">
        <v>26</v>
      </c>
      <c r="AQ685" t="s">
        <v>23</v>
      </c>
      <c r="AR685" t="s">
        <v>48</v>
      </c>
      <c r="AS685" t="s">
        <v>74</v>
      </c>
      <c r="AT685" t="s">
        <v>71</v>
      </c>
      <c r="AU685" t="s">
        <v>24</v>
      </c>
      <c r="AV685" t="s">
        <v>28</v>
      </c>
      <c r="AW685" t="s">
        <v>27</v>
      </c>
      <c r="AX685" t="s">
        <v>34</v>
      </c>
      <c r="AY685" t="s">
        <v>46</v>
      </c>
      <c r="AZ685" t="s">
        <v>31</v>
      </c>
      <c r="BA685" t="s">
        <v>36</v>
      </c>
      <c r="BB685" t="s">
        <v>64</v>
      </c>
      <c r="BC685" t="s">
        <v>35</v>
      </c>
      <c r="BD685" t="s">
        <v>53</v>
      </c>
      <c r="BE685" t="s">
        <v>47</v>
      </c>
      <c r="BF685" t="s">
        <v>52</v>
      </c>
      <c r="BG685" t="s">
        <v>77</v>
      </c>
      <c r="BH685" t="s">
        <v>73</v>
      </c>
      <c r="BI685" t="s">
        <v>56</v>
      </c>
      <c r="BJ685" t="s">
        <v>58</v>
      </c>
      <c r="BK685" t="s">
        <v>55</v>
      </c>
      <c r="BL685" t="s">
        <v>61</v>
      </c>
      <c r="BM685" t="s">
        <v>54</v>
      </c>
      <c r="BN685" t="s">
        <v>57</v>
      </c>
      <c r="BO685" t="s">
        <v>67</v>
      </c>
      <c r="BP685" t="s">
        <v>49</v>
      </c>
      <c r="BQ685" t="s">
        <v>50</v>
      </c>
      <c r="BR685" t="s">
        <v>68</v>
      </c>
      <c r="BS685" t="s">
        <v>65</v>
      </c>
      <c r="BT685" t="s">
        <v>60</v>
      </c>
      <c r="BU685" t="s">
        <v>59</v>
      </c>
      <c r="BV685" t="s">
        <v>63</v>
      </c>
      <c r="BW685" t="s">
        <v>45</v>
      </c>
      <c r="BX685" t="s">
        <v>66</v>
      </c>
      <c r="BY685" t="s">
        <v>37</v>
      </c>
      <c r="BZ685" t="s">
        <v>40</v>
      </c>
      <c r="CA685" t="s">
        <v>69</v>
      </c>
      <c r="CB685" t="s">
        <v>70</v>
      </c>
      <c r="CC685" t="s">
        <v>51</v>
      </c>
    </row>
    <row r="686" spans="1:83" x14ac:dyDescent="0.25">
      <c r="A686" t="s">
        <v>94</v>
      </c>
      <c r="B686" t="s">
        <v>95</v>
      </c>
      <c r="C686" t="str">
        <f t="shared" si="70"/>
        <v>https://www.mathsisfun.com/games/reversi.html!Hard</v>
      </c>
      <c r="D686" t="s">
        <v>17</v>
      </c>
      <c r="E686">
        <v>8</v>
      </c>
      <c r="F686" t="str">
        <f t="shared" si="71"/>
        <v>https://www.enil.no/othello!8</v>
      </c>
      <c r="G686">
        <v>22</v>
      </c>
      <c r="H686">
        <v>42</v>
      </c>
      <c r="I686" cm="1">
        <f t="array" aca="1" ref="I686" ca="1">MAX(ROW($C$1:INDIRECT("$C"&amp;(ROW()-1)))*($C686=$C$1:INDIRECT("$C"&amp;(ROW()-1))),ROW($F$1:INDIRECT("$F"&amp;(ROW()-1)))*($C686=$F$1:INDIRECT("$F"&amp;(ROW()-1))))</f>
        <v>685</v>
      </c>
      <c r="J686" cm="1">
        <f t="array" aca="1" ref="J686" ca="1">MAX(ROW($C$1:INDIRECT("$C"&amp;(ROW()-1)))*($F686=$C$1:INDIRECT("$C"&amp;(ROW()-1))),ROW($F$1:INDIRECT("$F"&amp;(ROW()-1)))*($F686=$F$1:INDIRECT("$F"&amp;(ROW()-1))))</f>
        <v>668</v>
      </c>
      <c r="K686" s="2" cm="1">
        <f t="array" aca="1" ref="K686" ca="1">IF($I686&gt;0,IF(INDEX($C:$C,$I686)=$C686,INDEX($S:$S,$I686),INDEX($T:$T,$I686)),1000)</f>
        <v>1042.2432766905215</v>
      </c>
      <c r="L686" s="2" cm="1">
        <f t="array" aca="1" ref="L686" ca="1">IF($J686&gt;0,IF(INDEX($C:$C,$J686)=$F686,INDEX($S:$S,$J686),INDEX($T:$T,$J686)),1000)</f>
        <v>1338.4636948230589</v>
      </c>
      <c r="M686">
        <f t="shared" ca="1" si="72"/>
        <v>403.28139965736568</v>
      </c>
      <c r="N686">
        <f t="shared" ca="1" si="73"/>
        <v>2219.0098858904171</v>
      </c>
      <c r="O686">
        <f t="shared" ca="1" si="74"/>
        <v>0.15378970363817626</v>
      </c>
      <c r="P686">
        <f t="shared" ca="1" si="75"/>
        <v>0.84621029636182388</v>
      </c>
      <c r="Q686">
        <f t="shared" si="68"/>
        <v>0</v>
      </c>
      <c r="R686">
        <f t="shared" si="69"/>
        <v>1</v>
      </c>
      <c r="S686" s="2">
        <f t="shared" ca="1" si="76"/>
        <v>1037.3220061740999</v>
      </c>
      <c r="T686" s="2">
        <f t="shared" ca="1" si="77"/>
        <v>1343.3849653394805</v>
      </c>
      <c r="V686" t="s">
        <v>19</v>
      </c>
      <c r="W686" t="s">
        <v>22</v>
      </c>
      <c r="X686" t="s">
        <v>32</v>
      </c>
      <c r="Y686" t="s">
        <v>42</v>
      </c>
      <c r="Z686" t="s">
        <v>38</v>
      </c>
      <c r="AA686" t="s">
        <v>26</v>
      </c>
      <c r="AB686" t="s">
        <v>20</v>
      </c>
      <c r="AC686" t="s">
        <v>33</v>
      </c>
      <c r="AD686" t="s">
        <v>27</v>
      </c>
      <c r="AE686" t="s">
        <v>23</v>
      </c>
      <c r="AF686" t="s">
        <v>29</v>
      </c>
      <c r="AG686" t="s">
        <v>54</v>
      </c>
      <c r="AH686" t="s">
        <v>58</v>
      </c>
      <c r="AI686" t="s">
        <v>49</v>
      </c>
      <c r="AJ686" t="s">
        <v>35</v>
      </c>
      <c r="AK686" t="s">
        <v>57</v>
      </c>
      <c r="AL686" t="s">
        <v>61</v>
      </c>
      <c r="AM686" t="s">
        <v>28</v>
      </c>
      <c r="AN686" t="s">
        <v>21</v>
      </c>
      <c r="AO686" t="s">
        <v>56</v>
      </c>
      <c r="AP686" t="s">
        <v>78</v>
      </c>
      <c r="AQ686" t="s">
        <v>31</v>
      </c>
      <c r="AR686" t="s">
        <v>34</v>
      </c>
      <c r="AS686" t="s">
        <v>46</v>
      </c>
      <c r="AT686" t="s">
        <v>47</v>
      </c>
      <c r="AU686" t="s">
        <v>55</v>
      </c>
      <c r="AV686" t="s">
        <v>43</v>
      </c>
      <c r="AW686" t="s">
        <v>30</v>
      </c>
      <c r="AX686" t="s">
        <v>76</v>
      </c>
      <c r="AY686" t="s">
        <v>24</v>
      </c>
      <c r="AZ686" t="s">
        <v>44</v>
      </c>
      <c r="BA686" t="s">
        <v>41</v>
      </c>
      <c r="BB686" t="s">
        <v>39</v>
      </c>
      <c r="BC686" t="s">
        <v>25</v>
      </c>
      <c r="BD686" t="s">
        <v>59</v>
      </c>
      <c r="BE686" t="s">
        <v>72</v>
      </c>
      <c r="BF686" t="s">
        <v>71</v>
      </c>
      <c r="BG686" t="s">
        <v>36</v>
      </c>
      <c r="BH686" t="s">
        <v>77</v>
      </c>
      <c r="BI686" t="s">
        <v>74</v>
      </c>
      <c r="BJ686" t="s">
        <v>75</v>
      </c>
      <c r="BK686" t="s">
        <v>50</v>
      </c>
      <c r="BL686" t="s">
        <v>48</v>
      </c>
      <c r="BM686" t="s">
        <v>53</v>
      </c>
      <c r="BN686" t="s">
        <v>51</v>
      </c>
      <c r="BO686" t="s">
        <v>60</v>
      </c>
      <c r="BP686" t="s">
        <v>67</v>
      </c>
      <c r="BQ686" t="s">
        <v>65</v>
      </c>
      <c r="BR686" t="s">
        <v>73</v>
      </c>
      <c r="BS686" t="s">
        <v>68</v>
      </c>
      <c r="BT686" t="s">
        <v>64</v>
      </c>
      <c r="BU686" t="s">
        <v>52</v>
      </c>
      <c r="BV686" t="s">
        <v>40</v>
      </c>
      <c r="BW686" t="s">
        <v>45</v>
      </c>
      <c r="BX686" t="s">
        <v>37</v>
      </c>
      <c r="BY686" t="s">
        <v>70</v>
      </c>
      <c r="BZ686" t="s">
        <v>66</v>
      </c>
      <c r="CA686" t="s">
        <v>69</v>
      </c>
      <c r="CB686" t="s">
        <v>63</v>
      </c>
      <c r="CC686" t="s">
        <v>62</v>
      </c>
    </row>
    <row r="687" spans="1:83" x14ac:dyDescent="0.25">
      <c r="A687" t="s">
        <v>94</v>
      </c>
      <c r="B687" t="s">
        <v>95</v>
      </c>
      <c r="C687" t="str">
        <f t="shared" si="70"/>
        <v>https://www.mathsisfun.com/games/reversi.html!Hard</v>
      </c>
      <c r="D687" t="s">
        <v>190</v>
      </c>
      <c r="E687">
        <v>10</v>
      </c>
      <c r="F687" t="str">
        <f t="shared" si="71"/>
        <v>https://ogeon.github.io/reversi/!10</v>
      </c>
      <c r="G687">
        <v>30</v>
      </c>
      <c r="H687">
        <v>34</v>
      </c>
      <c r="I687" cm="1">
        <f t="array" aca="1" ref="I687" ca="1">MAX(ROW($C$1:INDIRECT("$C"&amp;(ROW()-1)))*($C687=$C$1:INDIRECT("$C"&amp;(ROW()-1))),ROW($F$1:INDIRECT("$F"&amp;(ROW()-1)))*($C687=$F$1:INDIRECT("$F"&amp;(ROW()-1))))</f>
        <v>686</v>
      </c>
      <c r="J687" cm="1">
        <f t="array" aca="1" ref="J687" ca="1">MAX(ROW($C$1:INDIRECT("$C"&amp;(ROW()-1)))*($F687=$C$1:INDIRECT("$C"&amp;(ROW()-1))),ROW($F$1:INDIRECT("$F"&amp;(ROW()-1)))*($F687=$F$1:INDIRECT("$F"&amp;(ROW()-1))))</f>
        <v>669</v>
      </c>
      <c r="K687" s="2" cm="1">
        <f t="array" aca="1" ref="K687" ca="1">IF($I687&gt;0,IF(INDEX($C:$C,$I687)=$C687,INDEX($S:$S,$I687),INDEX($T:$T,$I687)),1000)</f>
        <v>1037.3220061740999</v>
      </c>
      <c r="L687" s="2" cm="1">
        <f t="array" aca="1" ref="L687" ca="1">IF($J687&gt;0,IF(INDEX($C:$C,$J687)=$F687,INDEX($S:$S,$J687),INDEX($T:$T,$J687)),1000)</f>
        <v>1077.4750896790842</v>
      </c>
      <c r="M687">
        <f t="shared" ca="1" si="72"/>
        <v>392.01710346538783</v>
      </c>
      <c r="N687">
        <f t="shared" ca="1" si="73"/>
        <v>493.95538478982098</v>
      </c>
      <c r="O687">
        <f t="shared" ca="1" si="74"/>
        <v>0.44247096683262394</v>
      </c>
      <c r="P687">
        <f t="shared" ca="1" si="75"/>
        <v>0.55752903316737601</v>
      </c>
      <c r="Q687">
        <f t="shared" si="68"/>
        <v>0</v>
      </c>
      <c r="R687">
        <f t="shared" si="69"/>
        <v>1</v>
      </c>
      <c r="S687" s="2">
        <f t="shared" ca="1" si="76"/>
        <v>1023.162935235456</v>
      </c>
      <c r="T687" s="2">
        <f t="shared" ca="1" si="77"/>
        <v>1091.6341606177282</v>
      </c>
    </row>
    <row r="688" spans="1:83" x14ac:dyDescent="0.25">
      <c r="A688" t="s">
        <v>94</v>
      </c>
      <c r="B688" t="s">
        <v>95</v>
      </c>
      <c r="C688" t="str">
        <f t="shared" si="70"/>
        <v>https://www.mathsisfun.com/games/reversi.html!Hard</v>
      </c>
      <c r="D688" t="s">
        <v>17</v>
      </c>
      <c r="E688">
        <v>5</v>
      </c>
      <c r="F688" t="str">
        <f t="shared" si="71"/>
        <v>https://www.enil.no/othello!5</v>
      </c>
      <c r="G688">
        <v>18</v>
      </c>
      <c r="H688">
        <v>46</v>
      </c>
      <c r="I688" cm="1">
        <f t="array" aca="1" ref="I688" ca="1">MAX(ROW($C$1:INDIRECT("$C"&amp;(ROW()-1)))*($C688=$C$1:INDIRECT("$C"&amp;(ROW()-1))),ROW($F$1:INDIRECT("$F"&amp;(ROW()-1)))*($C688=$F$1:INDIRECT("$F"&amp;(ROW()-1))))</f>
        <v>687</v>
      </c>
      <c r="J688" cm="1">
        <f t="array" aca="1" ref="J688" ca="1">MAX(ROW($C$1:INDIRECT("$C"&amp;(ROW()-1)))*($F688=$C$1:INDIRECT("$C"&amp;(ROW()-1))),ROW($F$1:INDIRECT("$F"&amp;(ROW()-1)))*($F688=$F$1:INDIRECT("$F"&amp;(ROW()-1))))</f>
        <v>671</v>
      </c>
      <c r="K688" s="2" cm="1">
        <f t="array" aca="1" ref="K688" ca="1">IF($I688&gt;0,IF(INDEX($C:$C,$I688)=$C688,INDEX($S:$S,$I688),INDEX($T:$T,$I688)),1000)</f>
        <v>1023.162935235456</v>
      </c>
      <c r="L688" s="2" cm="1">
        <f t="array" aca="1" ref="L688" ca="1">IF($J688&gt;0,IF(INDEX($C:$C,$J688)=$F688,INDEX($S:$S,$J688),INDEX($T:$T,$J688)),1000)</f>
        <v>1177.6916872834306</v>
      </c>
      <c r="M688">
        <f t="shared" ca="1" si="72"/>
        <v>361.332759757411</v>
      </c>
      <c r="N688">
        <f t="shared" ca="1" si="73"/>
        <v>879.48658247406831</v>
      </c>
      <c r="O688">
        <f t="shared" ca="1" si="74"/>
        <v>0.29120497034450893</v>
      </c>
      <c r="P688">
        <f t="shared" ca="1" si="75"/>
        <v>0.70879502965549102</v>
      </c>
      <c r="Q688">
        <f t="shared" si="68"/>
        <v>0</v>
      </c>
      <c r="R688">
        <f t="shared" si="69"/>
        <v>1</v>
      </c>
      <c r="S688" s="2">
        <f t="shared" ca="1" si="76"/>
        <v>1013.8443761844317</v>
      </c>
      <c r="T688" s="2">
        <f t="shared" ca="1" si="77"/>
        <v>1187.0102463344549</v>
      </c>
      <c r="V688" t="s">
        <v>19</v>
      </c>
      <c r="W688" t="s">
        <v>42</v>
      </c>
      <c r="X688" t="s">
        <v>78</v>
      </c>
      <c r="Y688" t="s">
        <v>22</v>
      </c>
      <c r="Z688" t="s">
        <v>32</v>
      </c>
      <c r="AA688" t="s">
        <v>29</v>
      </c>
      <c r="AB688" t="s">
        <v>33</v>
      </c>
      <c r="AC688" t="s">
        <v>30</v>
      </c>
      <c r="AD688" t="s">
        <v>21</v>
      </c>
      <c r="AE688" t="s">
        <v>25</v>
      </c>
      <c r="AF688" t="s">
        <v>41</v>
      </c>
      <c r="AG688" t="s">
        <v>55</v>
      </c>
      <c r="AH688" t="s">
        <v>61</v>
      </c>
      <c r="AI688" t="s">
        <v>20</v>
      </c>
      <c r="AJ688" t="s">
        <v>31</v>
      </c>
      <c r="AK688" t="s">
        <v>23</v>
      </c>
      <c r="AL688" t="s">
        <v>35</v>
      </c>
      <c r="AM688" t="s">
        <v>24</v>
      </c>
      <c r="AN688" t="s">
        <v>43</v>
      </c>
      <c r="AO688" t="s">
        <v>49</v>
      </c>
      <c r="AP688" t="s">
        <v>47</v>
      </c>
      <c r="AQ688" t="s">
        <v>28</v>
      </c>
      <c r="AR688" t="s">
        <v>27</v>
      </c>
      <c r="AS688" t="s">
        <v>57</v>
      </c>
      <c r="AT688" t="s">
        <v>58</v>
      </c>
      <c r="AU688" t="s">
        <v>26</v>
      </c>
      <c r="AV688" t="s">
        <v>46</v>
      </c>
      <c r="AW688" t="s">
        <v>44</v>
      </c>
      <c r="AX688" t="s">
        <v>53</v>
      </c>
      <c r="AY688" t="s">
        <v>37</v>
      </c>
      <c r="AZ688" t="s">
        <v>60</v>
      </c>
      <c r="BA688" t="s">
        <v>54</v>
      </c>
      <c r="BB688" t="s">
        <v>56</v>
      </c>
      <c r="BC688" t="s">
        <v>39</v>
      </c>
      <c r="BD688" t="s">
        <v>64</v>
      </c>
      <c r="BE688" t="s">
        <v>36</v>
      </c>
      <c r="BF688" t="s">
        <v>77</v>
      </c>
      <c r="BG688" t="s">
        <v>76</v>
      </c>
      <c r="BH688" t="s">
        <v>75</v>
      </c>
      <c r="BI688" t="s">
        <v>38</v>
      </c>
      <c r="BJ688" t="s">
        <v>48</v>
      </c>
      <c r="BK688" t="s">
        <v>72</v>
      </c>
      <c r="BL688" t="s">
        <v>71</v>
      </c>
      <c r="BM688" t="s">
        <v>73</v>
      </c>
      <c r="BN688" t="s">
        <v>68</v>
      </c>
      <c r="BO688" t="s">
        <v>74</v>
      </c>
      <c r="BP688" t="s">
        <v>67</v>
      </c>
      <c r="BQ688" t="s">
        <v>62</v>
      </c>
      <c r="BR688" t="s">
        <v>59</v>
      </c>
      <c r="BS688" t="s">
        <v>65</v>
      </c>
      <c r="BT688" t="s">
        <v>40</v>
      </c>
      <c r="BU688" t="s">
        <v>45</v>
      </c>
      <c r="BV688" t="s">
        <v>52</v>
      </c>
      <c r="BW688" t="s">
        <v>70</v>
      </c>
      <c r="BX688" t="s">
        <v>66</v>
      </c>
      <c r="BY688" t="s">
        <v>69</v>
      </c>
      <c r="BZ688" t="s">
        <v>63</v>
      </c>
      <c r="CA688" t="s">
        <v>51</v>
      </c>
      <c r="CB688" t="s">
        <v>87</v>
      </c>
      <c r="CC688" t="s">
        <v>50</v>
      </c>
      <c r="CD688" t="s">
        <v>87</v>
      </c>
      <c r="CE688" t="s">
        <v>34</v>
      </c>
    </row>
    <row r="689" spans="1:83" x14ac:dyDescent="0.25">
      <c r="A689" t="s">
        <v>94</v>
      </c>
      <c r="B689" t="s">
        <v>95</v>
      </c>
      <c r="C689" t="str">
        <f t="shared" si="70"/>
        <v>https://www.mathsisfun.com/games/reversi.html!Hard</v>
      </c>
      <c r="D689" t="s">
        <v>253</v>
      </c>
      <c r="E689" t="s">
        <v>267</v>
      </c>
      <c r="F689" t="str">
        <f t="shared" si="71"/>
        <v>https://www.haxx.se/home/games/othello/index.shtml!Master</v>
      </c>
      <c r="G689">
        <v>6</v>
      </c>
      <c r="H689">
        <v>58</v>
      </c>
      <c r="I689" cm="1">
        <f t="array" aca="1" ref="I689" ca="1">MAX(ROW($C$1:INDIRECT("$C"&amp;(ROW()-1)))*($C689=$C$1:INDIRECT("$C"&amp;(ROW()-1))),ROW($F$1:INDIRECT("$F"&amp;(ROW()-1)))*($C689=$F$1:INDIRECT("$F"&amp;(ROW()-1))))</f>
        <v>688</v>
      </c>
      <c r="J689" cm="1">
        <f t="array" aca="1" ref="J689" ca="1">MAX(ROW($C$1:INDIRECT("$C"&amp;(ROW()-1)))*($F689=$C$1:INDIRECT("$C"&amp;(ROW()-1))),ROW($F$1:INDIRECT("$F"&amp;(ROW()-1)))*($F689=$F$1:INDIRECT("$F"&amp;(ROW()-1))))</f>
        <v>682</v>
      </c>
      <c r="K689" s="2" cm="1">
        <f t="array" aca="1" ref="K689" ca="1">IF($I689&gt;0,IF(INDEX($C:$C,$I689)=$C689,INDEX($S:$S,$I689),INDEX($T:$T,$I689)),1000)</f>
        <v>1013.8443761844317</v>
      </c>
      <c r="L689" s="2" cm="1">
        <f t="array" aca="1" ref="L689" ca="1">IF($J689&gt;0,IF(INDEX($C:$C,$J689)=$F689,INDEX($S:$S,$J689),INDEX($T:$T,$J689)),1000)</f>
        <v>1300.1363156200255</v>
      </c>
      <c r="M689">
        <f t="shared" ca="1" si="72"/>
        <v>342.4608580292882</v>
      </c>
      <c r="N689">
        <f t="shared" ca="1" si="73"/>
        <v>1779.6753660280201</v>
      </c>
      <c r="O689">
        <f t="shared" ca="1" si="74"/>
        <v>0.16137553006589647</v>
      </c>
      <c r="P689">
        <f t="shared" ca="1" si="75"/>
        <v>0.83862446993410344</v>
      </c>
      <c r="Q689">
        <f t="shared" si="68"/>
        <v>0</v>
      </c>
      <c r="R689">
        <f t="shared" si="69"/>
        <v>1</v>
      </c>
      <c r="S689" s="2">
        <f t="shared" ca="1" si="76"/>
        <v>1008.680359222323</v>
      </c>
      <c r="T689" s="2">
        <f t="shared" ca="1" si="77"/>
        <v>1305.3003325821342</v>
      </c>
    </row>
    <row r="690" spans="1:83" x14ac:dyDescent="0.25">
      <c r="A690" t="s">
        <v>94</v>
      </c>
      <c r="B690" t="s">
        <v>95</v>
      </c>
      <c r="C690" t="str">
        <f t="shared" si="70"/>
        <v>https://www.mathsisfun.com/games/reversi.html!Hard</v>
      </c>
      <c r="D690" t="s">
        <v>194</v>
      </c>
      <c r="F690" t="str">
        <f t="shared" si="71"/>
        <v>https://www.hanshq.net/files/othello/web/web_othello.html!</v>
      </c>
      <c r="G690">
        <v>1</v>
      </c>
      <c r="H690">
        <v>63</v>
      </c>
      <c r="I690" cm="1">
        <f t="array" aca="1" ref="I690" ca="1">MAX(ROW($C$1:INDIRECT("$C"&amp;(ROW()-1)))*($C690=$C$1:INDIRECT("$C"&amp;(ROW()-1))),ROW($F$1:INDIRECT("$F"&amp;(ROW()-1)))*($C690=$F$1:INDIRECT("$F"&amp;(ROW()-1))))</f>
        <v>689</v>
      </c>
      <c r="J690" cm="1">
        <f t="array" aca="1" ref="J690" ca="1">MAX(ROW($C$1:INDIRECT("$C"&amp;(ROW()-1)))*($F690=$C$1:INDIRECT("$C"&amp;(ROW()-1))),ROW($F$1:INDIRECT("$F"&amp;(ROW()-1)))*($F690=$F$1:INDIRECT("$F"&amp;(ROW()-1))))</f>
        <v>673</v>
      </c>
      <c r="K690" s="2" cm="1">
        <f t="array" aca="1" ref="K690" ca="1">IF($I690&gt;0,IF(INDEX($C:$C,$I690)=$C690,INDEX($S:$S,$I690),INDEX($T:$T,$I690)),1000)</f>
        <v>1008.680359222323</v>
      </c>
      <c r="L690" s="2" cm="1">
        <f t="array" aca="1" ref="L690" ca="1">IF($J690&gt;0,IF(INDEX($C:$C,$J690)=$F690,INDEX($S:$S,$J690),INDEX($T:$T,$J690)),1000)</f>
        <v>1265.8519757902629</v>
      </c>
      <c r="M690">
        <f t="shared" ca="1" si="72"/>
        <v>332.43052698063951</v>
      </c>
      <c r="N690">
        <f t="shared" ca="1" si="73"/>
        <v>1460.9317900277988</v>
      </c>
      <c r="O690">
        <f t="shared" ca="1" si="74"/>
        <v>0.18536718644516678</v>
      </c>
      <c r="P690">
        <f t="shared" ca="1" si="75"/>
        <v>0.81463281355483319</v>
      </c>
      <c r="Q690">
        <f t="shared" si="68"/>
        <v>0</v>
      </c>
      <c r="R690">
        <f t="shared" si="69"/>
        <v>1</v>
      </c>
      <c r="S690" s="2">
        <f t="shared" ca="1" si="76"/>
        <v>1002.7486092560777</v>
      </c>
      <c r="T690" s="2">
        <f t="shared" ca="1" si="77"/>
        <v>1271.7837257565084</v>
      </c>
    </row>
    <row r="691" spans="1:83" x14ac:dyDescent="0.25">
      <c r="A691" t="s">
        <v>94</v>
      </c>
      <c r="B691" t="s">
        <v>95</v>
      </c>
      <c r="C691" t="str">
        <f t="shared" si="70"/>
        <v>https://www.mathsisfun.com/games/reversi.html!Hard</v>
      </c>
      <c r="D691" t="s">
        <v>197</v>
      </c>
      <c r="F691" t="str">
        <f t="shared" si="71"/>
        <v>http://www.quickhack.net/flipout/demo/!</v>
      </c>
      <c r="G691">
        <v>35</v>
      </c>
      <c r="H691">
        <v>0</v>
      </c>
      <c r="I691" cm="1">
        <f t="array" aca="1" ref="I691" ca="1">MAX(ROW($C$1:INDIRECT("$C"&amp;(ROW()-1)))*($C691=$C$1:INDIRECT("$C"&amp;(ROW()-1))),ROW($F$1:INDIRECT("$F"&amp;(ROW()-1)))*($C691=$F$1:INDIRECT("$F"&amp;(ROW()-1))))</f>
        <v>690</v>
      </c>
      <c r="J691" cm="1">
        <f t="array" aca="1" ref="J691" ca="1">MAX(ROW($C$1:INDIRECT("$C"&amp;(ROW()-1)))*($F691=$C$1:INDIRECT("$C"&amp;(ROW()-1))),ROW($F$1:INDIRECT("$F"&amp;(ROW()-1)))*($F691=$F$1:INDIRECT("$F"&amp;(ROW()-1))))</f>
        <v>675</v>
      </c>
      <c r="K691" s="2" cm="1">
        <f t="array" aca="1" ref="K691" ca="1">IF($I691&gt;0,IF(INDEX($C:$C,$I691)=$C691,INDEX($S:$S,$I691),INDEX($T:$T,$I691)),1000)</f>
        <v>1002.7486092560777</v>
      </c>
      <c r="L691" s="2" cm="1">
        <f t="array" aca="1" ref="L691" ca="1">IF($J691&gt;0,IF(INDEX($C:$C,$J691)=$F691,INDEX($S:$S,$J691),INDEX($T:$T,$J691)),1000)</f>
        <v>1050.1077664576942</v>
      </c>
      <c r="M691">
        <f t="shared" ca="1" si="72"/>
        <v>321.27099855786486</v>
      </c>
      <c r="N691">
        <f t="shared" ca="1" si="73"/>
        <v>421.958185530874</v>
      </c>
      <c r="O691">
        <f t="shared" ca="1" si="74"/>
        <v>0.43226370201241487</v>
      </c>
      <c r="P691">
        <f t="shared" ca="1" si="75"/>
        <v>0.56773629798758507</v>
      </c>
      <c r="Q691">
        <f t="shared" si="68"/>
        <v>1</v>
      </c>
      <c r="R691">
        <f t="shared" si="69"/>
        <v>0</v>
      </c>
      <c r="S691" s="2">
        <f t="shared" ca="1" si="76"/>
        <v>1020.9161707916804</v>
      </c>
      <c r="T691" s="2">
        <f t="shared" ca="1" si="77"/>
        <v>1031.9402049220914</v>
      </c>
    </row>
    <row r="692" spans="1:83" x14ac:dyDescent="0.25">
      <c r="A692" t="s">
        <v>94</v>
      </c>
      <c r="B692" t="s">
        <v>95</v>
      </c>
      <c r="C692" t="str">
        <f t="shared" si="70"/>
        <v>https://www.mathsisfun.com/games/reversi.html!Hard</v>
      </c>
      <c r="D692" t="s">
        <v>253</v>
      </c>
      <c r="E692" t="s">
        <v>114</v>
      </c>
      <c r="F692" t="str">
        <f t="shared" si="71"/>
        <v>https://www.haxx.se/home/games/othello/index.shtml!Expert</v>
      </c>
      <c r="G692">
        <v>4</v>
      </c>
      <c r="H692">
        <v>60</v>
      </c>
      <c r="I692" cm="1">
        <f t="array" aca="1" ref="I692" ca="1">MAX(ROW($C$1:INDIRECT("$C"&amp;(ROW()-1)))*($C692=$C$1:INDIRECT("$C"&amp;(ROW()-1))),ROW($F$1:INDIRECT("$F"&amp;(ROW()-1)))*($C692=$F$1:INDIRECT("$F"&amp;(ROW()-1))))</f>
        <v>691</v>
      </c>
      <c r="J692" cm="1">
        <f t="array" aca="1" ref="J692" ca="1">MAX(ROW($C$1:INDIRECT("$C"&amp;(ROW()-1)))*($F692=$C$1:INDIRECT("$C"&amp;(ROW()-1))),ROW($F$1:INDIRECT("$F"&amp;(ROW()-1)))*($F692=$F$1:INDIRECT("$F"&amp;(ROW()-1))))</f>
        <v>663</v>
      </c>
      <c r="K692" s="2" cm="1">
        <f t="array" aca="1" ref="K692" ca="1">IF($I692&gt;0,IF(INDEX($C:$C,$I692)=$C692,INDEX($S:$S,$I692),INDEX($T:$T,$I692)),1000)</f>
        <v>1020.9161707916804</v>
      </c>
      <c r="L692" s="2" cm="1">
        <f t="array" aca="1" ref="L692" ca="1">IF($J692&gt;0,IF(INDEX($C:$C,$J692)=$F692,INDEX($S:$S,$J692),INDEX($T:$T,$J692)),1000)</f>
        <v>1208.7527497743295</v>
      </c>
      <c r="M692">
        <f t="shared" ca="1" si="72"/>
        <v>356.68958372338005</v>
      </c>
      <c r="N692">
        <f t="shared" ca="1" si="73"/>
        <v>1051.6757852426385</v>
      </c>
      <c r="O692">
        <f t="shared" ca="1" si="74"/>
        <v>0.25326494926898924</v>
      </c>
      <c r="P692">
        <f t="shared" ca="1" si="75"/>
        <v>0.74673505073101065</v>
      </c>
      <c r="Q692">
        <f t="shared" si="68"/>
        <v>0</v>
      </c>
      <c r="R692">
        <f t="shared" si="69"/>
        <v>1</v>
      </c>
      <c r="S692" s="2">
        <f t="shared" ca="1" si="76"/>
        <v>1012.8116924150728</v>
      </c>
      <c r="T692" s="2">
        <f t="shared" ca="1" si="77"/>
        <v>1216.8572281509371</v>
      </c>
    </row>
    <row r="693" spans="1:83" x14ac:dyDescent="0.25">
      <c r="A693" t="s">
        <v>103</v>
      </c>
      <c r="B693" t="s">
        <v>95</v>
      </c>
      <c r="C693" t="str">
        <f t="shared" si="70"/>
        <v>https://reversi.zone/!Hard</v>
      </c>
      <c r="D693" t="s">
        <v>17</v>
      </c>
      <c r="E693">
        <v>1</v>
      </c>
      <c r="F693" t="str">
        <f t="shared" si="71"/>
        <v>https://www.enil.no/othello!1</v>
      </c>
      <c r="G693">
        <v>19</v>
      </c>
      <c r="H693">
        <v>45</v>
      </c>
      <c r="I693" cm="1">
        <f t="array" aca="1" ref="I693" ca="1">MAX(ROW($C$1:INDIRECT("$C"&amp;(ROW()-1)))*($C693=$C$1:INDIRECT("$C"&amp;(ROW()-1))),ROW($F$1:INDIRECT("$F"&amp;(ROW()-1)))*($C693=$F$1:INDIRECT("$F"&amp;(ROW()-1))))</f>
        <v>681</v>
      </c>
      <c r="J693" cm="1">
        <f t="array" aca="1" ref="J693" ca="1">MAX(ROW($C$1:INDIRECT("$C"&amp;(ROW()-1)))*($F693=$C$1:INDIRECT("$C"&amp;(ROW()-1))),ROW($F$1:INDIRECT("$F"&amp;(ROW()-1)))*($F693=$F$1:INDIRECT("$F"&amp;(ROW()-1))))</f>
        <v>683</v>
      </c>
      <c r="K693" s="2" cm="1">
        <f t="array" aca="1" ref="K693" ca="1">IF($I693&gt;0,IF(INDEX($C:$C,$I693)=$C693,INDEX($S:$S,$I693),INDEX($T:$T,$I693)),1000)</f>
        <v>1035.146015673422</v>
      </c>
      <c r="L693" s="2" cm="1">
        <f t="array" aca="1" ref="L693" ca="1">IF($J693&gt;0,IF(INDEX($C:$C,$J693)=$F693,INDEX($S:$S,$J693),INDEX($T:$T,$J693)),1000)</f>
        <v>1036.3590306444391</v>
      </c>
      <c r="M693">
        <f t="shared" ca="1" si="72"/>
        <v>387.13731991149342</v>
      </c>
      <c r="N693">
        <f t="shared" ca="1" si="73"/>
        <v>389.85003416002462</v>
      </c>
      <c r="O693">
        <f t="shared" ca="1" si="74"/>
        <v>0.49825433822422194</v>
      </c>
      <c r="P693">
        <f t="shared" ca="1" si="75"/>
        <v>0.50174566177577817</v>
      </c>
      <c r="Q693">
        <f t="shared" si="68"/>
        <v>0</v>
      </c>
      <c r="R693">
        <f t="shared" si="69"/>
        <v>1</v>
      </c>
      <c r="S693" s="2">
        <f t="shared" ca="1" si="76"/>
        <v>1019.2018768502469</v>
      </c>
      <c r="T693" s="2">
        <f t="shared" ca="1" si="77"/>
        <v>1052.3031694676142</v>
      </c>
      <c r="V693" t="s">
        <v>86</v>
      </c>
      <c r="W693" t="s">
        <v>42</v>
      </c>
      <c r="X693" t="s">
        <v>78</v>
      </c>
      <c r="Y693" t="s">
        <v>20</v>
      </c>
      <c r="Z693" t="s">
        <v>31</v>
      </c>
      <c r="AA693" t="s">
        <v>25</v>
      </c>
      <c r="AB693" t="s">
        <v>39</v>
      </c>
      <c r="AC693" t="s">
        <v>41</v>
      </c>
      <c r="AD693" t="s">
        <v>44</v>
      </c>
      <c r="AE693" t="s">
        <v>22</v>
      </c>
      <c r="AF693" t="s">
        <v>33</v>
      </c>
      <c r="AG693" t="s">
        <v>36</v>
      </c>
      <c r="AH693" t="s">
        <v>29</v>
      </c>
      <c r="AI693" t="s">
        <v>24</v>
      </c>
      <c r="AJ693" t="s">
        <v>49</v>
      </c>
      <c r="AK693" t="s">
        <v>79</v>
      </c>
      <c r="AL693" t="s">
        <v>23</v>
      </c>
      <c r="AM693" t="s">
        <v>26</v>
      </c>
      <c r="AN693" t="s">
        <v>28</v>
      </c>
      <c r="AO693" t="s">
        <v>46</v>
      </c>
      <c r="AP693" t="s">
        <v>47</v>
      </c>
      <c r="AQ693" t="s">
        <v>35</v>
      </c>
      <c r="AR693" t="s">
        <v>30</v>
      </c>
      <c r="AS693" t="s">
        <v>27</v>
      </c>
      <c r="AT693" t="s">
        <v>34</v>
      </c>
      <c r="AU693" t="s">
        <v>77</v>
      </c>
      <c r="AV693" t="s">
        <v>73</v>
      </c>
      <c r="AW693" t="s">
        <v>75</v>
      </c>
      <c r="AX693" t="s">
        <v>74</v>
      </c>
      <c r="AY693" t="s">
        <v>76</v>
      </c>
      <c r="AZ693" t="s">
        <v>43</v>
      </c>
      <c r="BA693" t="s">
        <v>38</v>
      </c>
      <c r="BB693" t="s">
        <v>48</v>
      </c>
      <c r="BC693" t="s">
        <v>72</v>
      </c>
      <c r="BD693" t="s">
        <v>71</v>
      </c>
      <c r="BE693" t="s">
        <v>37</v>
      </c>
      <c r="BF693" t="s">
        <v>67</v>
      </c>
      <c r="BG693" t="s">
        <v>53</v>
      </c>
      <c r="BH693" t="s">
        <v>32</v>
      </c>
      <c r="BI693" t="s">
        <v>55</v>
      </c>
      <c r="BJ693" t="s">
        <v>61</v>
      </c>
      <c r="BK693" t="s">
        <v>54</v>
      </c>
      <c r="BL693" t="s">
        <v>57</v>
      </c>
      <c r="BM693" t="s">
        <v>65</v>
      </c>
      <c r="BN693" t="s">
        <v>56</v>
      </c>
      <c r="BO693" t="s">
        <v>64</v>
      </c>
      <c r="BP693" t="s">
        <v>50</v>
      </c>
      <c r="BQ693" t="s">
        <v>51</v>
      </c>
      <c r="BR693" t="s">
        <v>40</v>
      </c>
      <c r="BS693" t="s">
        <v>45</v>
      </c>
      <c r="BT693" t="s">
        <v>68</v>
      </c>
      <c r="BU693" t="s">
        <v>52</v>
      </c>
      <c r="BV693" t="s">
        <v>60</v>
      </c>
      <c r="BW693" t="s">
        <v>70</v>
      </c>
      <c r="BX693" t="s">
        <v>66</v>
      </c>
      <c r="BY693" t="s">
        <v>69</v>
      </c>
      <c r="BZ693" t="s">
        <v>62</v>
      </c>
      <c r="CA693" t="s">
        <v>63</v>
      </c>
      <c r="CB693" t="s">
        <v>59</v>
      </c>
      <c r="CC693" t="s">
        <v>58</v>
      </c>
    </row>
    <row r="694" spans="1:83" x14ac:dyDescent="0.25">
      <c r="A694" t="s">
        <v>103</v>
      </c>
      <c r="B694" t="s">
        <v>95</v>
      </c>
      <c r="C694" t="str">
        <f t="shared" si="70"/>
        <v>https://reversi.zone/!Hard</v>
      </c>
      <c r="D694" t="s">
        <v>17</v>
      </c>
      <c r="E694">
        <v>3</v>
      </c>
      <c r="F694" t="str">
        <f t="shared" si="71"/>
        <v>https://www.enil.no/othello!3</v>
      </c>
      <c r="G694">
        <v>9</v>
      </c>
      <c r="H694">
        <v>55</v>
      </c>
      <c r="I694" cm="1">
        <f t="array" aca="1" ref="I694" ca="1">MAX(ROW($C$1:INDIRECT("$C"&amp;(ROW()-1)))*($C694=$C$1:INDIRECT("$C"&amp;(ROW()-1))),ROW($F$1:INDIRECT("$F"&amp;(ROW()-1)))*($C694=$F$1:INDIRECT("$F"&amp;(ROW()-1))))</f>
        <v>693</v>
      </c>
      <c r="J694" cm="1">
        <f t="array" aca="1" ref="J694" ca="1">MAX(ROW($C$1:INDIRECT("$C"&amp;(ROW()-1)))*($F694=$C$1:INDIRECT("$C"&amp;(ROW()-1))),ROW($F$1:INDIRECT("$F"&amp;(ROW()-1)))*($F694=$F$1:INDIRECT("$F"&amp;(ROW()-1))))</f>
        <v>684</v>
      </c>
      <c r="K694" s="2" cm="1">
        <f t="array" aca="1" ref="K694" ca="1">IF($I694&gt;0,IF(INDEX($C:$C,$I694)=$C694,INDEX($S:$S,$I694),INDEX($T:$T,$I694)),1000)</f>
        <v>1019.2018768502469</v>
      </c>
      <c r="L694" s="2" cm="1">
        <f t="array" aca="1" ref="L694" ca="1">IF($J694&gt;0,IF(INDEX($C:$C,$J694)=$F694,INDEX($S:$S,$J694),INDEX($T:$T,$J694)),1000)</f>
        <v>1188.3415251774495</v>
      </c>
      <c r="M694">
        <f t="shared" ca="1" si="72"/>
        <v>353.18698561007108</v>
      </c>
      <c r="N694">
        <f t="shared" ca="1" si="73"/>
        <v>935.09086197356748</v>
      </c>
      <c r="O694">
        <f t="shared" ca="1" si="74"/>
        <v>0.27415435751885908</v>
      </c>
      <c r="P694">
        <f t="shared" ca="1" si="75"/>
        <v>0.72584564248114092</v>
      </c>
      <c r="Q694">
        <f t="shared" si="68"/>
        <v>0</v>
      </c>
      <c r="R694">
        <f t="shared" si="69"/>
        <v>1</v>
      </c>
      <c r="S694" s="2">
        <f t="shared" ca="1" si="76"/>
        <v>1010.4289374096434</v>
      </c>
      <c r="T694" s="2">
        <f t="shared" ca="1" si="77"/>
        <v>1197.114464618053</v>
      </c>
      <c r="V694" t="s">
        <v>86</v>
      </c>
      <c r="W694" t="s">
        <v>20</v>
      </c>
      <c r="X694" t="s">
        <v>31</v>
      </c>
      <c r="Y694" t="s">
        <v>42</v>
      </c>
      <c r="Z694" t="s">
        <v>78</v>
      </c>
      <c r="AA694" t="s">
        <v>30</v>
      </c>
      <c r="AB694" t="s">
        <v>43</v>
      </c>
      <c r="AC694" t="s">
        <v>76</v>
      </c>
      <c r="AD694" t="s">
        <v>73</v>
      </c>
      <c r="AE694" t="s">
        <v>75</v>
      </c>
      <c r="AF694" t="s">
        <v>74</v>
      </c>
      <c r="AG694" t="s">
        <v>25</v>
      </c>
      <c r="AH694" t="s">
        <v>41</v>
      </c>
      <c r="AI694" t="s">
        <v>24</v>
      </c>
      <c r="AJ694" t="s">
        <v>44</v>
      </c>
      <c r="AK694" t="s">
        <v>79</v>
      </c>
      <c r="AL694" t="s">
        <v>72</v>
      </c>
      <c r="AM694" t="s">
        <v>36</v>
      </c>
      <c r="AN694" t="s">
        <v>39</v>
      </c>
      <c r="AO694" t="s">
        <v>77</v>
      </c>
      <c r="AP694" t="s">
        <v>22</v>
      </c>
      <c r="AQ694" t="s">
        <v>29</v>
      </c>
      <c r="AR694" t="s">
        <v>33</v>
      </c>
      <c r="AS694" t="s">
        <v>32</v>
      </c>
      <c r="AT694" t="s">
        <v>49</v>
      </c>
      <c r="AU694" t="s">
        <v>71</v>
      </c>
      <c r="AV694" t="s">
        <v>38</v>
      </c>
      <c r="AW694" t="s">
        <v>68</v>
      </c>
      <c r="AX694" t="s">
        <v>67</v>
      </c>
      <c r="AY694" t="s">
        <v>23</v>
      </c>
      <c r="AZ694" t="s">
        <v>35</v>
      </c>
      <c r="BA694" t="s">
        <v>26</v>
      </c>
      <c r="BB694" t="s">
        <v>27</v>
      </c>
      <c r="BC694" t="s">
        <v>28</v>
      </c>
      <c r="BD694" t="s">
        <v>48</v>
      </c>
      <c r="BE694" t="s">
        <v>65</v>
      </c>
      <c r="BF694" t="s">
        <v>64</v>
      </c>
      <c r="BG694" t="s">
        <v>70</v>
      </c>
      <c r="BH694" t="s">
        <v>66</v>
      </c>
      <c r="BI694" t="s">
        <v>69</v>
      </c>
      <c r="BJ694" t="s">
        <v>62</v>
      </c>
      <c r="BK694" t="s">
        <v>58</v>
      </c>
      <c r="BL694" t="s">
        <v>59</v>
      </c>
      <c r="BM694" t="s">
        <v>63</v>
      </c>
      <c r="BN694" t="s">
        <v>54</v>
      </c>
      <c r="BO694" t="s">
        <v>47</v>
      </c>
      <c r="BP694" t="s">
        <v>46</v>
      </c>
      <c r="BQ694" t="s">
        <v>52</v>
      </c>
      <c r="BR694" t="s">
        <v>40</v>
      </c>
      <c r="BS694" t="s">
        <v>56</v>
      </c>
      <c r="BT694" t="s">
        <v>55</v>
      </c>
      <c r="BU694" t="s">
        <v>60</v>
      </c>
      <c r="BV694" t="s">
        <v>61</v>
      </c>
      <c r="BW694" t="s">
        <v>57</v>
      </c>
      <c r="BX694" t="s">
        <v>50</v>
      </c>
      <c r="BY694" t="s">
        <v>45</v>
      </c>
      <c r="BZ694" t="s">
        <v>37</v>
      </c>
      <c r="CA694" t="s">
        <v>51</v>
      </c>
      <c r="CB694" t="s">
        <v>87</v>
      </c>
      <c r="CC694" t="s">
        <v>34</v>
      </c>
      <c r="CD694" t="s">
        <v>87</v>
      </c>
      <c r="CE694" t="s">
        <v>53</v>
      </c>
    </row>
    <row r="695" spans="1:83" x14ac:dyDescent="0.25">
      <c r="A695" t="s">
        <v>103</v>
      </c>
      <c r="B695" t="s">
        <v>95</v>
      </c>
      <c r="C695" t="str">
        <f t="shared" si="70"/>
        <v>https://reversi.zone/!Hard</v>
      </c>
      <c r="D695" t="s">
        <v>17</v>
      </c>
      <c r="E695">
        <v>2</v>
      </c>
      <c r="F695" t="str">
        <f t="shared" si="71"/>
        <v>https://www.enil.no/othello!2</v>
      </c>
      <c r="G695">
        <v>12</v>
      </c>
      <c r="H695">
        <v>52</v>
      </c>
      <c r="I695" cm="1">
        <f t="array" aca="1" ref="I695" ca="1">MAX(ROW($C$1:INDIRECT("$C"&amp;(ROW()-1)))*($C695=$C$1:INDIRECT("$C"&amp;(ROW()-1))),ROW($F$1:INDIRECT("$F"&amp;(ROW()-1)))*($C695=$F$1:INDIRECT("$F"&amp;(ROW()-1))))</f>
        <v>694</v>
      </c>
      <c r="J695" cm="1">
        <f t="array" aca="1" ref="J695" ca="1">MAX(ROW($C$1:INDIRECT("$C"&amp;(ROW()-1)))*($F695=$C$1:INDIRECT("$C"&amp;(ROW()-1))),ROW($F$1:INDIRECT("$F"&amp;(ROW()-1)))*($F695=$F$1:INDIRECT("$F"&amp;(ROW()-1))))</f>
        <v>685</v>
      </c>
      <c r="K695" s="2" cm="1">
        <f t="array" aca="1" ref="K695" ca="1">IF($I695&gt;0,IF(INDEX($C:$C,$I695)=$C695,INDEX($S:$S,$I695),INDEX($T:$T,$I695)),1000)</f>
        <v>1010.4289374096434</v>
      </c>
      <c r="L695" s="2" cm="1">
        <f t="array" aca="1" ref="L695" ca="1">IF($J695&gt;0,IF(INDEX($C:$C,$J695)=$F695,INDEX($S:$S,$J695),INDEX($T:$T,$J695)),1000)</f>
        <v>1068.8798276979815</v>
      </c>
      <c r="M695">
        <f t="shared" ca="1" si="72"/>
        <v>335.79354510614542</v>
      </c>
      <c r="N695">
        <f t="shared" ca="1" si="73"/>
        <v>470.11008639444083</v>
      </c>
      <c r="O695">
        <f t="shared" ca="1" si="74"/>
        <v>0.41666711996433181</v>
      </c>
      <c r="P695">
        <f t="shared" ca="1" si="75"/>
        <v>0.58333288003566819</v>
      </c>
      <c r="Q695">
        <f t="shared" si="68"/>
        <v>0</v>
      </c>
      <c r="R695">
        <f t="shared" si="69"/>
        <v>1</v>
      </c>
      <c r="S695" s="2">
        <f t="shared" ca="1" si="76"/>
        <v>997.0955895707848</v>
      </c>
      <c r="T695" s="2">
        <f t="shared" ca="1" si="77"/>
        <v>1082.21317553684</v>
      </c>
      <c r="V695" t="s">
        <v>86</v>
      </c>
      <c r="W695" t="s">
        <v>42</v>
      </c>
      <c r="X695" t="s">
        <v>78</v>
      </c>
      <c r="Y695" t="s">
        <v>22</v>
      </c>
      <c r="Z695" t="s">
        <v>32</v>
      </c>
      <c r="AA695" t="s">
        <v>20</v>
      </c>
      <c r="AB695" t="s">
        <v>31</v>
      </c>
      <c r="AC695" t="s">
        <v>30</v>
      </c>
      <c r="AD695" t="s">
        <v>43</v>
      </c>
      <c r="AE695" t="s">
        <v>76</v>
      </c>
      <c r="AF695" t="s">
        <v>77</v>
      </c>
      <c r="AG695" t="s">
        <v>29</v>
      </c>
      <c r="AH695" t="s">
        <v>79</v>
      </c>
      <c r="AI695" t="s">
        <v>33</v>
      </c>
      <c r="AJ695" t="s">
        <v>38</v>
      </c>
      <c r="AK695" t="s">
        <v>26</v>
      </c>
      <c r="AL695" t="s">
        <v>34</v>
      </c>
      <c r="AM695" t="s">
        <v>27</v>
      </c>
      <c r="AN695" t="s">
        <v>28</v>
      </c>
      <c r="AO695" t="s">
        <v>23</v>
      </c>
      <c r="AP695" t="s">
        <v>75</v>
      </c>
      <c r="AQ695" t="s">
        <v>25</v>
      </c>
      <c r="AR695" t="s">
        <v>49</v>
      </c>
      <c r="AS695" t="s">
        <v>35</v>
      </c>
      <c r="AT695" t="s">
        <v>41</v>
      </c>
      <c r="AU695" t="s">
        <v>72</v>
      </c>
      <c r="AV695" t="s">
        <v>74</v>
      </c>
      <c r="AW695" t="s">
        <v>39</v>
      </c>
      <c r="AX695" t="s">
        <v>24</v>
      </c>
      <c r="AY695" t="s">
        <v>44</v>
      </c>
      <c r="AZ695" t="s">
        <v>36</v>
      </c>
      <c r="BA695" t="s">
        <v>37</v>
      </c>
      <c r="BB695" t="s">
        <v>40</v>
      </c>
      <c r="BC695" t="s">
        <v>54</v>
      </c>
      <c r="BD695" t="s">
        <v>55</v>
      </c>
      <c r="BE695" t="s">
        <v>71</v>
      </c>
      <c r="BF695" t="s">
        <v>46</v>
      </c>
      <c r="BG695" t="s">
        <v>53</v>
      </c>
      <c r="BH695" t="s">
        <v>61</v>
      </c>
      <c r="BI695" t="s">
        <v>64</v>
      </c>
      <c r="BJ695" t="s">
        <v>48</v>
      </c>
      <c r="BK695" t="s">
        <v>73</v>
      </c>
      <c r="BL695" t="s">
        <v>67</v>
      </c>
      <c r="BM695" t="s">
        <v>65</v>
      </c>
      <c r="BN695" t="s">
        <v>50</v>
      </c>
      <c r="BO695" t="s">
        <v>51</v>
      </c>
      <c r="BP695" t="s">
        <v>68</v>
      </c>
      <c r="BQ695" t="s">
        <v>45</v>
      </c>
      <c r="BR695" t="s">
        <v>70</v>
      </c>
      <c r="BS695" t="s">
        <v>69</v>
      </c>
      <c r="BT695" t="s">
        <v>52</v>
      </c>
      <c r="BU695" t="s">
        <v>66</v>
      </c>
      <c r="BV695" t="s">
        <v>62</v>
      </c>
      <c r="BW695" t="s">
        <v>60</v>
      </c>
      <c r="BX695" t="s">
        <v>57</v>
      </c>
      <c r="BY695" t="s">
        <v>47</v>
      </c>
      <c r="BZ695" t="s">
        <v>56</v>
      </c>
      <c r="CA695" t="s">
        <v>63</v>
      </c>
      <c r="CB695" t="s">
        <v>59</v>
      </c>
      <c r="CC695" t="s">
        <v>58</v>
      </c>
    </row>
    <row r="696" spans="1:83" x14ac:dyDescent="0.25">
      <c r="A696" t="s">
        <v>103</v>
      </c>
      <c r="B696" t="s">
        <v>95</v>
      </c>
      <c r="C696" t="str">
        <f t="shared" si="70"/>
        <v>https://reversi.zone/!Hard</v>
      </c>
      <c r="D696" t="s">
        <v>17</v>
      </c>
      <c r="E696">
        <v>8</v>
      </c>
      <c r="F696" t="str">
        <f t="shared" si="71"/>
        <v>https://www.enil.no/othello!8</v>
      </c>
      <c r="G696">
        <v>12</v>
      </c>
      <c r="H696">
        <v>52</v>
      </c>
      <c r="I696" cm="1">
        <f t="array" aca="1" ref="I696" ca="1">MAX(ROW($C$1:INDIRECT("$C"&amp;(ROW()-1)))*($C696=$C$1:INDIRECT("$C"&amp;(ROW()-1))),ROW($F$1:INDIRECT("$F"&amp;(ROW()-1)))*($C696=$F$1:INDIRECT("$F"&amp;(ROW()-1))))</f>
        <v>695</v>
      </c>
      <c r="J696" cm="1">
        <f t="array" aca="1" ref="J696" ca="1">MAX(ROW($C$1:INDIRECT("$C"&amp;(ROW()-1)))*($F696=$C$1:INDIRECT("$C"&amp;(ROW()-1))),ROW($F$1:INDIRECT("$F"&amp;(ROW()-1)))*($F696=$F$1:INDIRECT("$F"&amp;(ROW()-1))))</f>
        <v>686</v>
      </c>
      <c r="K696" s="2" cm="1">
        <f t="array" aca="1" ref="K696" ca="1">IF($I696&gt;0,IF(INDEX($C:$C,$I696)=$C696,INDEX($S:$S,$I696),INDEX($T:$T,$I696)),1000)</f>
        <v>997.0955895707848</v>
      </c>
      <c r="L696" s="2" cm="1">
        <f t="array" aca="1" ref="L696" ca="1">IF($J696&gt;0,IF(INDEX($C:$C,$J696)=$F696,INDEX($S:$S,$J696),INDEX($T:$T,$J696)),1000)</f>
        <v>1343.3849653394805</v>
      </c>
      <c r="M696">
        <f t="shared" ca="1" si="72"/>
        <v>310.98466494018123</v>
      </c>
      <c r="N696">
        <f t="shared" ca="1" si="73"/>
        <v>2282.7713503434684</v>
      </c>
      <c r="O696">
        <f t="shared" ca="1" si="74"/>
        <v>0.11989742408604009</v>
      </c>
      <c r="P696">
        <f t="shared" ca="1" si="75"/>
        <v>0.88010257591395991</v>
      </c>
      <c r="Q696">
        <f t="shared" si="68"/>
        <v>0</v>
      </c>
      <c r="R696">
        <f t="shared" si="69"/>
        <v>1</v>
      </c>
      <c r="S696" s="2">
        <f t="shared" ca="1" si="76"/>
        <v>993.25887200003149</v>
      </c>
      <c r="T696" s="2">
        <f t="shared" ca="1" si="77"/>
        <v>1347.2216829102338</v>
      </c>
      <c r="V696" t="s">
        <v>86</v>
      </c>
      <c r="W696" t="s">
        <v>42</v>
      </c>
      <c r="X696" t="s">
        <v>78</v>
      </c>
      <c r="Y696" t="s">
        <v>22</v>
      </c>
      <c r="Z696" t="s">
        <v>32</v>
      </c>
      <c r="AA696" t="s">
        <v>36</v>
      </c>
      <c r="AB696" t="s">
        <v>39</v>
      </c>
      <c r="AC696" t="s">
        <v>30</v>
      </c>
      <c r="AD696" t="s">
        <v>49</v>
      </c>
      <c r="AE696" t="s">
        <v>79</v>
      </c>
      <c r="AF696" t="s">
        <v>20</v>
      </c>
      <c r="AG696" t="s">
        <v>29</v>
      </c>
      <c r="AH696" t="s">
        <v>33</v>
      </c>
      <c r="AI696" t="s">
        <v>54</v>
      </c>
      <c r="AJ696" t="s">
        <v>57</v>
      </c>
      <c r="AK696" t="s">
        <v>26</v>
      </c>
      <c r="AL696" t="s">
        <v>31</v>
      </c>
      <c r="AM696" t="s">
        <v>38</v>
      </c>
      <c r="AN696" t="s">
        <v>48</v>
      </c>
      <c r="AO696" t="s">
        <v>23</v>
      </c>
      <c r="AP696" t="s">
        <v>34</v>
      </c>
      <c r="AQ696" t="s">
        <v>27</v>
      </c>
      <c r="AR696" t="s">
        <v>28</v>
      </c>
      <c r="AS696" t="s">
        <v>35</v>
      </c>
      <c r="AT696" t="s">
        <v>76</v>
      </c>
      <c r="AU696" t="s">
        <v>37</v>
      </c>
      <c r="AV696" t="s">
        <v>43</v>
      </c>
      <c r="AW696" t="s">
        <v>72</v>
      </c>
      <c r="AX696" t="s">
        <v>71</v>
      </c>
      <c r="AY696" t="s">
        <v>53</v>
      </c>
      <c r="AZ696" t="s">
        <v>50</v>
      </c>
      <c r="BA696" t="s">
        <v>74</v>
      </c>
      <c r="BB696" t="s">
        <v>75</v>
      </c>
      <c r="BC696" t="s">
        <v>24</v>
      </c>
      <c r="BD696" t="s">
        <v>46</v>
      </c>
      <c r="BE696" t="s">
        <v>25</v>
      </c>
      <c r="BF696" t="s">
        <v>47</v>
      </c>
      <c r="BG696" t="s">
        <v>41</v>
      </c>
      <c r="BH696" t="s">
        <v>44</v>
      </c>
      <c r="BI696" t="s">
        <v>77</v>
      </c>
      <c r="BJ696" t="s">
        <v>67</v>
      </c>
      <c r="BK696" t="s">
        <v>73</v>
      </c>
      <c r="BL696" t="s">
        <v>68</v>
      </c>
      <c r="BM696" t="s">
        <v>65</v>
      </c>
      <c r="BN696" t="s">
        <v>40</v>
      </c>
      <c r="BO696" t="s">
        <v>70</v>
      </c>
      <c r="BP696" t="s">
        <v>66</v>
      </c>
      <c r="BQ696" t="s">
        <v>56</v>
      </c>
      <c r="BR696" t="s">
        <v>62</v>
      </c>
      <c r="BS696" t="s">
        <v>69</v>
      </c>
      <c r="BT696" t="s">
        <v>55</v>
      </c>
      <c r="BU696" t="s">
        <v>45</v>
      </c>
      <c r="BV696" t="s">
        <v>52</v>
      </c>
      <c r="BW696" t="s">
        <v>64</v>
      </c>
      <c r="BX696" t="s">
        <v>63</v>
      </c>
      <c r="BY696" t="s">
        <v>51</v>
      </c>
      <c r="BZ696" t="s">
        <v>60</v>
      </c>
      <c r="CA696" t="s">
        <v>61</v>
      </c>
      <c r="CB696" t="s">
        <v>58</v>
      </c>
      <c r="CC696" t="s">
        <v>59</v>
      </c>
    </row>
    <row r="697" spans="1:83" x14ac:dyDescent="0.25">
      <c r="A697" t="s">
        <v>103</v>
      </c>
      <c r="B697" t="s">
        <v>95</v>
      </c>
      <c r="C697" t="str">
        <f t="shared" si="70"/>
        <v>https://reversi.zone/!Hard</v>
      </c>
      <c r="D697" t="s">
        <v>190</v>
      </c>
      <c r="E697">
        <v>10</v>
      </c>
      <c r="F697" t="str">
        <f t="shared" si="71"/>
        <v>https://ogeon.github.io/reversi/!10</v>
      </c>
      <c r="G697">
        <v>28</v>
      </c>
      <c r="H697">
        <v>36</v>
      </c>
      <c r="I697" cm="1">
        <f t="array" aca="1" ref="I697" ca="1">MAX(ROW($C$1:INDIRECT("$C"&amp;(ROW()-1)))*($C697=$C$1:INDIRECT("$C"&amp;(ROW()-1))),ROW($F$1:INDIRECT("$F"&amp;(ROW()-1)))*($C697=$F$1:INDIRECT("$F"&amp;(ROW()-1))))</f>
        <v>696</v>
      </c>
      <c r="J697" cm="1">
        <f t="array" aca="1" ref="J697" ca="1">MAX(ROW($C$1:INDIRECT("$C"&amp;(ROW()-1)))*($F697=$C$1:INDIRECT("$C"&amp;(ROW()-1))),ROW($F$1:INDIRECT("$F"&amp;(ROW()-1)))*($F697=$F$1:INDIRECT("$F"&amp;(ROW()-1))))</f>
        <v>687</v>
      </c>
      <c r="K697" s="2" cm="1">
        <f t="array" aca="1" ref="K697" ca="1">IF($I697&gt;0,IF(INDEX($C:$C,$I697)=$C697,INDEX($S:$S,$I697),INDEX($T:$T,$I697)),1000)</f>
        <v>993.25887200003149</v>
      </c>
      <c r="L697" s="2" cm="1">
        <f t="array" aca="1" ref="L697" ca="1">IF($J697&gt;0,IF(INDEX($C:$C,$J697)=$F697,INDEX($S:$S,$J697),INDEX($T:$T,$J697)),1000)</f>
        <v>1091.6341606177282</v>
      </c>
      <c r="M697">
        <f t="shared" ca="1" si="72"/>
        <v>304.19157394497989</v>
      </c>
      <c r="N697">
        <f t="shared" ca="1" si="73"/>
        <v>535.90202924429173</v>
      </c>
      <c r="O697">
        <f t="shared" ca="1" si="74"/>
        <v>0.36209247730272992</v>
      </c>
      <c r="P697">
        <f t="shared" ca="1" si="75"/>
        <v>0.63790752269727014</v>
      </c>
      <c r="Q697">
        <f t="shared" si="68"/>
        <v>0</v>
      </c>
      <c r="R697">
        <f t="shared" si="69"/>
        <v>1</v>
      </c>
      <c r="S697" s="2">
        <f t="shared" ca="1" si="76"/>
        <v>981.67191272634409</v>
      </c>
      <c r="T697" s="2">
        <f t="shared" ca="1" si="77"/>
        <v>1103.2211198914156</v>
      </c>
    </row>
    <row r="698" spans="1:83" x14ac:dyDescent="0.25">
      <c r="A698" t="s">
        <v>103</v>
      </c>
      <c r="B698" t="s">
        <v>95</v>
      </c>
      <c r="C698" t="str">
        <f t="shared" si="70"/>
        <v>https://reversi.zone/!Hard</v>
      </c>
      <c r="D698" t="s">
        <v>17</v>
      </c>
      <c r="E698">
        <v>5</v>
      </c>
      <c r="F698" t="str">
        <f t="shared" si="71"/>
        <v>https://www.enil.no/othello!5</v>
      </c>
      <c r="G698">
        <v>15</v>
      </c>
      <c r="H698">
        <v>49</v>
      </c>
      <c r="I698" cm="1">
        <f t="array" aca="1" ref="I698" ca="1">MAX(ROW($C$1:INDIRECT("$C"&amp;(ROW()-1)))*($C698=$C$1:INDIRECT("$C"&amp;(ROW()-1))),ROW($F$1:INDIRECT("$F"&amp;(ROW()-1)))*($C698=$F$1:INDIRECT("$F"&amp;(ROW()-1))))</f>
        <v>697</v>
      </c>
      <c r="J698" cm="1">
        <f t="array" aca="1" ref="J698" ca="1">MAX(ROW($C$1:INDIRECT("$C"&amp;(ROW()-1)))*($F698=$C$1:INDIRECT("$C"&amp;(ROW()-1))),ROW($F$1:INDIRECT("$F"&amp;(ROW()-1)))*($F698=$F$1:INDIRECT("$F"&amp;(ROW()-1))))</f>
        <v>688</v>
      </c>
      <c r="K698" s="2" cm="1">
        <f t="array" aca="1" ref="K698" ca="1">IF($I698&gt;0,IF(INDEX($C:$C,$I698)=$C698,INDEX($S:$S,$I698),INDEX($T:$T,$I698)),1000)</f>
        <v>981.67191272634409</v>
      </c>
      <c r="L698" s="2" cm="1">
        <f t="array" aca="1" ref="L698" ca="1">IF($J698&gt;0,IF(INDEX($C:$C,$J698)=$F698,INDEX($S:$S,$J698),INDEX($T:$T,$J698)),1000)</f>
        <v>1187.0102463344549</v>
      </c>
      <c r="M698">
        <f t="shared" ca="1" si="72"/>
        <v>284.56388526545373</v>
      </c>
      <c r="N698">
        <f t="shared" ca="1" si="73"/>
        <v>927.95222158729507</v>
      </c>
      <c r="O698">
        <f t="shared" ca="1" si="74"/>
        <v>0.23468874653061572</v>
      </c>
      <c r="P698">
        <f t="shared" ca="1" si="75"/>
        <v>0.76531125346938422</v>
      </c>
      <c r="Q698">
        <f t="shared" si="68"/>
        <v>0</v>
      </c>
      <c r="R698">
        <f t="shared" si="69"/>
        <v>1</v>
      </c>
      <c r="S698" s="2">
        <f t="shared" ca="1" si="76"/>
        <v>974.1618728373644</v>
      </c>
      <c r="T698" s="2">
        <f t="shared" ca="1" si="77"/>
        <v>1194.5202862234346</v>
      </c>
      <c r="V698" t="s">
        <v>86</v>
      </c>
      <c r="W698" t="s">
        <v>42</v>
      </c>
      <c r="X698" t="s">
        <v>78</v>
      </c>
      <c r="Y698" t="s">
        <v>22</v>
      </c>
      <c r="Z698" t="s">
        <v>32</v>
      </c>
      <c r="AA698" t="s">
        <v>36</v>
      </c>
      <c r="AB698" t="s">
        <v>39</v>
      </c>
      <c r="AC698" t="s">
        <v>30</v>
      </c>
      <c r="AD698" t="s">
        <v>49</v>
      </c>
      <c r="AE698" t="s">
        <v>46</v>
      </c>
      <c r="AF698" t="s">
        <v>20</v>
      </c>
      <c r="AG698" t="s">
        <v>24</v>
      </c>
      <c r="AH698" t="s">
        <v>47</v>
      </c>
      <c r="AI698" t="s">
        <v>79</v>
      </c>
      <c r="AJ698" t="s">
        <v>72</v>
      </c>
      <c r="AK698" t="s">
        <v>29</v>
      </c>
      <c r="AL698" t="s">
        <v>54</v>
      </c>
      <c r="AM698" t="s">
        <v>33</v>
      </c>
      <c r="AN698" t="s">
        <v>43</v>
      </c>
      <c r="AO698" t="s">
        <v>76</v>
      </c>
      <c r="AP698" t="s">
        <v>73</v>
      </c>
      <c r="AQ698" t="s">
        <v>25</v>
      </c>
      <c r="AR698" t="s">
        <v>41</v>
      </c>
      <c r="AS698" t="s">
        <v>77</v>
      </c>
      <c r="AT698" t="s">
        <v>23</v>
      </c>
      <c r="AU698" t="s">
        <v>74</v>
      </c>
      <c r="AV698" t="s">
        <v>75</v>
      </c>
      <c r="AW698" t="s">
        <v>68</v>
      </c>
      <c r="AX698" t="s">
        <v>67</v>
      </c>
      <c r="AY698" t="s">
        <v>56</v>
      </c>
      <c r="AZ698" t="s">
        <v>38</v>
      </c>
      <c r="BA698" t="s">
        <v>44</v>
      </c>
      <c r="BB698" t="s">
        <v>59</v>
      </c>
      <c r="BC698" t="s">
        <v>71</v>
      </c>
      <c r="BD698" t="s">
        <v>48</v>
      </c>
      <c r="BE698" t="s">
        <v>70</v>
      </c>
      <c r="BF698" t="s">
        <v>66</v>
      </c>
      <c r="BG698" t="s">
        <v>65</v>
      </c>
      <c r="BH698" t="s">
        <v>64</v>
      </c>
      <c r="BI698" t="s">
        <v>26</v>
      </c>
      <c r="BJ698" t="s">
        <v>27</v>
      </c>
      <c r="BK698" t="s">
        <v>55</v>
      </c>
      <c r="BL698" t="s">
        <v>61</v>
      </c>
      <c r="BM698" t="s">
        <v>31</v>
      </c>
      <c r="BN698" t="s">
        <v>40</v>
      </c>
      <c r="BO698" t="s">
        <v>45</v>
      </c>
      <c r="BP698" t="s">
        <v>34</v>
      </c>
      <c r="BQ698" t="s">
        <v>35</v>
      </c>
      <c r="BR698" t="s">
        <v>28</v>
      </c>
      <c r="BS698" t="s">
        <v>52</v>
      </c>
      <c r="BT698" t="s">
        <v>53</v>
      </c>
      <c r="BU698" t="s">
        <v>37</v>
      </c>
      <c r="BV698" t="s">
        <v>50</v>
      </c>
      <c r="BW698" t="s">
        <v>62</v>
      </c>
      <c r="BX698" t="s">
        <v>63</v>
      </c>
      <c r="BY698" t="s">
        <v>51</v>
      </c>
      <c r="BZ698" t="s">
        <v>58</v>
      </c>
      <c r="CA698" t="s">
        <v>69</v>
      </c>
      <c r="CB698" t="s">
        <v>60</v>
      </c>
      <c r="CC698" t="s">
        <v>57</v>
      </c>
    </row>
    <row r="699" spans="1:83" x14ac:dyDescent="0.25">
      <c r="A699" t="s">
        <v>103</v>
      </c>
      <c r="B699" t="s">
        <v>95</v>
      </c>
      <c r="C699" t="str">
        <f t="shared" si="70"/>
        <v>https://reversi.zone/!Hard</v>
      </c>
      <c r="D699" t="s">
        <v>253</v>
      </c>
      <c r="E699" t="s">
        <v>267</v>
      </c>
      <c r="F699" t="str">
        <f t="shared" si="71"/>
        <v>https://www.haxx.se/home/games/othello/index.shtml!Master</v>
      </c>
      <c r="G699">
        <v>9</v>
      </c>
      <c r="H699">
        <v>55</v>
      </c>
      <c r="I699" cm="1">
        <f t="array" aca="1" ref="I699" ca="1">MAX(ROW($C$1:INDIRECT("$C"&amp;(ROW()-1)))*($C699=$C$1:INDIRECT("$C"&amp;(ROW()-1))),ROW($F$1:INDIRECT("$F"&amp;(ROW()-1)))*($C699=$F$1:INDIRECT("$F"&amp;(ROW()-1))))</f>
        <v>698</v>
      </c>
      <c r="J699" cm="1">
        <f t="array" aca="1" ref="J699" ca="1">MAX(ROW($C$1:INDIRECT("$C"&amp;(ROW()-1)))*($F699=$C$1:INDIRECT("$C"&amp;(ROW()-1))),ROW($F$1:INDIRECT("$F"&amp;(ROW()-1)))*($F699=$F$1:INDIRECT("$F"&amp;(ROW()-1))))</f>
        <v>689</v>
      </c>
      <c r="K699" s="2" cm="1">
        <f t="array" aca="1" ref="K699" ca="1">IF($I699&gt;0,IF(INDEX($C:$C,$I699)=$C699,INDEX($S:$S,$I699),INDEX($T:$T,$I699)),1000)</f>
        <v>974.1618728373644</v>
      </c>
      <c r="L699" s="2" cm="1">
        <f t="array" aca="1" ref="L699" ca="1">IF($J699&gt;0,IF(INDEX($C:$C,$J699)=$F699,INDEX($S:$S,$J699),INDEX($T:$T,$J699)),1000)</f>
        <v>1305.3003325821342</v>
      </c>
      <c r="M699">
        <f t="shared" ca="1" si="72"/>
        <v>272.52395442762253</v>
      </c>
      <c r="N699">
        <f t="shared" ca="1" si="73"/>
        <v>1833.373000967021</v>
      </c>
      <c r="O699">
        <f t="shared" ca="1" si="74"/>
        <v>0.12940991900363508</v>
      </c>
      <c r="P699">
        <f t="shared" ca="1" si="75"/>
        <v>0.87059008099636492</v>
      </c>
      <c r="Q699">
        <f t="shared" si="68"/>
        <v>0</v>
      </c>
      <c r="R699">
        <f t="shared" si="69"/>
        <v>1</v>
      </c>
      <c r="S699" s="2">
        <f t="shared" ca="1" si="76"/>
        <v>970.02075542924808</v>
      </c>
      <c r="T699" s="2">
        <f t="shared" ca="1" si="77"/>
        <v>1309.4414499902505</v>
      </c>
    </row>
    <row r="700" spans="1:83" x14ac:dyDescent="0.25">
      <c r="A700" t="s">
        <v>103</v>
      </c>
      <c r="B700" t="s">
        <v>95</v>
      </c>
      <c r="C700" t="str">
        <f t="shared" si="70"/>
        <v>https://reversi.zone/!Hard</v>
      </c>
      <c r="D700" t="s">
        <v>194</v>
      </c>
      <c r="F700" t="str">
        <f t="shared" si="71"/>
        <v>https://www.hanshq.net/files/othello/web/web_othello.html!</v>
      </c>
      <c r="G700">
        <v>0</v>
      </c>
      <c r="H700">
        <v>63</v>
      </c>
      <c r="I700" cm="1">
        <f t="array" aca="1" ref="I700" ca="1">MAX(ROW($C$1:INDIRECT("$C"&amp;(ROW()-1)))*($C700=$C$1:INDIRECT("$C"&amp;(ROW()-1))),ROW($F$1:INDIRECT("$F"&amp;(ROW()-1)))*($C700=$F$1:INDIRECT("$F"&amp;(ROW()-1))))</f>
        <v>699</v>
      </c>
      <c r="J700" cm="1">
        <f t="array" aca="1" ref="J700" ca="1">MAX(ROW($C$1:INDIRECT("$C"&amp;(ROW()-1)))*($F700=$C$1:INDIRECT("$C"&amp;(ROW()-1))),ROW($F$1:INDIRECT("$F"&amp;(ROW()-1)))*($F700=$F$1:INDIRECT("$F"&amp;(ROW()-1))))</f>
        <v>690</v>
      </c>
      <c r="K700" s="2" cm="1">
        <f t="array" aca="1" ref="K700" ca="1">IF($I700&gt;0,IF(INDEX($C:$C,$I700)=$C700,INDEX($S:$S,$I700),INDEX($T:$T,$I700)),1000)</f>
        <v>970.02075542924808</v>
      </c>
      <c r="L700" s="2" cm="1">
        <f t="array" aca="1" ref="L700" ca="1">IF($J700&gt;0,IF(INDEX($C:$C,$J700)=$F700,INDEX($S:$S,$J700),INDEX($T:$T,$J700)),1000)</f>
        <v>1271.7837257565084</v>
      </c>
      <c r="M700">
        <f t="shared" ca="1" si="72"/>
        <v>266.1042976513229</v>
      </c>
      <c r="N700">
        <f t="shared" ca="1" si="73"/>
        <v>1511.6780755865116</v>
      </c>
      <c r="O700">
        <f t="shared" ca="1" si="74"/>
        <v>0.14968328050562973</v>
      </c>
      <c r="P700">
        <f t="shared" ca="1" si="75"/>
        <v>0.85031671949437027</v>
      </c>
      <c r="Q700">
        <f t="shared" si="68"/>
        <v>0</v>
      </c>
      <c r="R700">
        <f t="shared" si="69"/>
        <v>1</v>
      </c>
      <c r="S700" s="2">
        <f t="shared" ca="1" si="76"/>
        <v>965.2308904530679</v>
      </c>
      <c r="T700" s="2">
        <f t="shared" ca="1" si="77"/>
        <v>1276.5735907326884</v>
      </c>
    </row>
    <row r="701" spans="1:83" x14ac:dyDescent="0.25">
      <c r="A701" t="s">
        <v>103</v>
      </c>
      <c r="B701" t="s">
        <v>95</v>
      </c>
      <c r="C701" t="str">
        <f t="shared" si="70"/>
        <v>https://reversi.zone/!Hard</v>
      </c>
      <c r="D701" t="s">
        <v>197</v>
      </c>
      <c r="F701" t="str">
        <f t="shared" si="71"/>
        <v>http://www.quickhack.net/flipout/demo/!</v>
      </c>
      <c r="G701">
        <v>5</v>
      </c>
      <c r="H701">
        <v>59</v>
      </c>
      <c r="I701" cm="1">
        <f t="array" aca="1" ref="I701" ca="1">MAX(ROW($C$1:INDIRECT("$C"&amp;(ROW()-1)))*($C701=$C$1:INDIRECT("$C"&amp;(ROW()-1))),ROW($F$1:INDIRECT("$F"&amp;(ROW()-1)))*($C701=$F$1:INDIRECT("$F"&amp;(ROW()-1))))</f>
        <v>700</v>
      </c>
      <c r="J701" cm="1">
        <f t="array" aca="1" ref="J701" ca="1">MAX(ROW($C$1:INDIRECT("$C"&amp;(ROW()-1)))*($F701=$C$1:INDIRECT("$C"&amp;(ROW()-1))),ROW($F$1:INDIRECT("$F"&amp;(ROW()-1)))*($F701=$F$1:INDIRECT("$F"&amp;(ROW()-1))))</f>
        <v>691</v>
      </c>
      <c r="K701" s="2" cm="1">
        <f t="array" aca="1" ref="K701" ca="1">IF($I701&gt;0,IF(INDEX($C:$C,$I701)=$C701,INDEX($S:$S,$I701),INDEX($T:$T,$I701)),1000)</f>
        <v>965.2308904530679</v>
      </c>
      <c r="L701" s="2" cm="1">
        <f t="array" aca="1" ref="L701" ca="1">IF($J701&gt;0,IF(INDEX($C:$C,$J701)=$F701,INDEX($S:$S,$J701),INDEX($T:$T,$J701)),1000)</f>
        <v>1031.9402049220914</v>
      </c>
      <c r="M701">
        <f t="shared" ca="1" si="72"/>
        <v>258.86731914274742</v>
      </c>
      <c r="N701">
        <f t="shared" ca="1" si="73"/>
        <v>380.05855455622293</v>
      </c>
      <c r="O701">
        <f t="shared" ca="1" si="74"/>
        <v>0.40516017553659539</v>
      </c>
      <c r="P701">
        <f t="shared" ca="1" si="75"/>
        <v>0.59483982446340455</v>
      </c>
      <c r="Q701">
        <f t="shared" si="68"/>
        <v>0</v>
      </c>
      <c r="R701">
        <f t="shared" si="69"/>
        <v>1</v>
      </c>
      <c r="S701" s="2">
        <f t="shared" ca="1" si="76"/>
        <v>952.2657648358969</v>
      </c>
      <c r="T701" s="2">
        <f t="shared" ca="1" si="77"/>
        <v>1044.9053305392624</v>
      </c>
    </row>
    <row r="702" spans="1:83" x14ac:dyDescent="0.25">
      <c r="A702" t="s">
        <v>103</v>
      </c>
      <c r="B702" t="s">
        <v>95</v>
      </c>
      <c r="C702" t="str">
        <f t="shared" si="70"/>
        <v>https://reversi.zone/!Hard</v>
      </c>
      <c r="D702" t="s">
        <v>253</v>
      </c>
      <c r="E702" t="s">
        <v>114</v>
      </c>
      <c r="F702" t="str">
        <f t="shared" si="71"/>
        <v>https://www.haxx.se/home/games/othello/index.shtml!Expert</v>
      </c>
      <c r="G702">
        <v>7</v>
      </c>
      <c r="H702">
        <v>57</v>
      </c>
      <c r="I702" cm="1">
        <f t="array" aca="1" ref="I702" ca="1">MAX(ROW($C$1:INDIRECT("$C"&amp;(ROW()-1)))*($C702=$C$1:INDIRECT("$C"&amp;(ROW()-1))),ROW($F$1:INDIRECT("$F"&amp;(ROW()-1)))*($C702=$F$1:INDIRECT("$F"&amp;(ROW()-1))))</f>
        <v>701</v>
      </c>
      <c r="J702" cm="1">
        <f t="array" aca="1" ref="J702" ca="1">MAX(ROW($C$1:INDIRECT("$C"&amp;(ROW()-1)))*($F702=$C$1:INDIRECT("$C"&amp;(ROW()-1))),ROW($F$1:INDIRECT("$F"&amp;(ROW()-1)))*($F702=$F$1:INDIRECT("$F"&amp;(ROW()-1))))</f>
        <v>692</v>
      </c>
      <c r="K702" s="2" cm="1">
        <f t="array" aca="1" ref="K702" ca="1">IF($I702&gt;0,IF(INDEX($C:$C,$I702)=$C702,INDEX($S:$S,$I702),INDEX($T:$T,$I702)),1000)</f>
        <v>952.2657648358969</v>
      </c>
      <c r="L702" s="2" cm="1">
        <f t="array" aca="1" ref="L702" ca="1">IF($J702&gt;0,IF(INDEX($C:$C,$J702)=$F702,INDEX($S:$S,$J702),INDEX($T:$T,$J702)),1000)</f>
        <v>1216.8572281509371</v>
      </c>
      <c r="M702">
        <f t="shared" ca="1" si="72"/>
        <v>240.25056190909876</v>
      </c>
      <c r="N702">
        <f t="shared" ca="1" si="73"/>
        <v>1101.9022513077159</v>
      </c>
      <c r="O702">
        <f t="shared" ca="1" si="74"/>
        <v>0.179003880588885</v>
      </c>
      <c r="P702">
        <f t="shared" ca="1" si="75"/>
        <v>0.82099611941111506</v>
      </c>
      <c r="Q702">
        <f t="shared" si="68"/>
        <v>0</v>
      </c>
      <c r="R702">
        <f t="shared" si="69"/>
        <v>1</v>
      </c>
      <c r="S702" s="2">
        <f t="shared" ca="1" si="76"/>
        <v>946.53764065705263</v>
      </c>
      <c r="T702" s="2">
        <f t="shared" ca="1" si="77"/>
        <v>1222.5853523297815</v>
      </c>
    </row>
    <row r="703" spans="1:83" x14ac:dyDescent="0.25">
      <c r="A703" t="s">
        <v>103</v>
      </c>
      <c r="B703" t="s">
        <v>95</v>
      </c>
      <c r="C703" t="str">
        <f t="shared" si="70"/>
        <v>https://reversi.zone/!Hard</v>
      </c>
      <c r="D703" t="s">
        <v>94</v>
      </c>
      <c r="E703" t="s">
        <v>95</v>
      </c>
      <c r="F703" t="str">
        <f t="shared" si="71"/>
        <v>https://www.mathsisfun.com/games/reversi.html!Hard</v>
      </c>
      <c r="G703">
        <v>8</v>
      </c>
      <c r="H703">
        <v>58</v>
      </c>
      <c r="I703" cm="1">
        <f t="array" aca="1" ref="I703" ca="1">MAX(ROW($C$1:INDIRECT("$C"&amp;(ROW()-1)))*($C703=$C$1:INDIRECT("$C"&amp;(ROW()-1))),ROW($F$1:INDIRECT("$F"&amp;(ROW()-1)))*($C703=$F$1:INDIRECT("$F"&amp;(ROW()-1))))</f>
        <v>702</v>
      </c>
      <c r="J703" cm="1">
        <f t="array" aca="1" ref="J703" ca="1">MAX(ROW($C$1:INDIRECT("$C"&amp;(ROW()-1)))*($F703=$C$1:INDIRECT("$C"&amp;(ROW()-1))),ROW($F$1:INDIRECT("$F"&amp;(ROW()-1)))*($F703=$F$1:INDIRECT("$F"&amp;(ROW()-1))))</f>
        <v>692</v>
      </c>
      <c r="K703" s="2" cm="1">
        <f t="array" aca="1" ref="K703" ca="1">IF($I703&gt;0,IF(INDEX($C:$C,$I703)=$C703,INDEX($S:$S,$I703),INDEX($T:$T,$I703)),1000)</f>
        <v>946.53764065705263</v>
      </c>
      <c r="L703" s="2" cm="1">
        <f t="array" aca="1" ref="L703" ca="1">IF($J703&gt;0,IF(INDEX($C:$C,$J703)=$F703,INDEX($S:$S,$J703),INDEX($T:$T,$J703)),1000)</f>
        <v>1012.8116924150728</v>
      </c>
      <c r="M703">
        <f t="shared" ca="1" si="72"/>
        <v>232.45778841424269</v>
      </c>
      <c r="N703">
        <f t="shared" ca="1" si="73"/>
        <v>340.43110230963629</v>
      </c>
      <c r="O703">
        <f t="shared" ca="1" si="74"/>
        <v>0.40576417552890326</v>
      </c>
      <c r="P703">
        <f t="shared" ca="1" si="75"/>
        <v>0.5942358244710968</v>
      </c>
      <c r="Q703">
        <f t="shared" si="68"/>
        <v>0</v>
      </c>
      <c r="R703">
        <f t="shared" si="69"/>
        <v>1</v>
      </c>
      <c r="S703" s="2">
        <f t="shared" ca="1" si="76"/>
        <v>933.55318704012768</v>
      </c>
      <c r="T703" s="2">
        <f t="shared" ca="1" si="77"/>
        <v>1025.7961460319978</v>
      </c>
    </row>
    <row r="704" spans="1:83" x14ac:dyDescent="0.25">
      <c r="A704" t="s">
        <v>17</v>
      </c>
      <c r="B704">
        <v>3</v>
      </c>
      <c r="C704" t="str">
        <f t="shared" si="70"/>
        <v>https://www.enil.no/othello!3</v>
      </c>
      <c r="D704" t="s">
        <v>17</v>
      </c>
      <c r="E704">
        <v>5</v>
      </c>
      <c r="F704" t="str">
        <f t="shared" si="71"/>
        <v>https://www.enil.no/othello!5</v>
      </c>
      <c r="G704">
        <v>40</v>
      </c>
      <c r="H704">
        <v>24</v>
      </c>
      <c r="I704" cm="1">
        <f t="array" aca="1" ref="I704" ca="1">MAX(ROW($C$1:INDIRECT("$C"&amp;(ROW()-1)))*($C704=$C$1:INDIRECT("$C"&amp;(ROW()-1))),ROW($F$1:INDIRECT("$F"&amp;(ROW()-1)))*($C704=$F$1:INDIRECT("$F"&amp;(ROW()-1))))</f>
        <v>694</v>
      </c>
      <c r="J704" cm="1">
        <f t="array" aca="1" ref="J704" ca="1">MAX(ROW($C$1:INDIRECT("$C"&amp;(ROW()-1)))*($F704=$C$1:INDIRECT("$C"&amp;(ROW()-1))),ROW($F$1:INDIRECT("$F"&amp;(ROW()-1)))*($F704=$F$1:INDIRECT("$F"&amp;(ROW()-1))))</f>
        <v>698</v>
      </c>
      <c r="K704" s="2" cm="1">
        <f t="array" aca="1" ref="K704" ca="1">IF($I704&gt;0,IF(INDEX($C:$C,$I704)=$C704,INDEX($S:$S,$I704),INDEX($T:$T,$I704)),1000)</f>
        <v>1197.114464618053</v>
      </c>
      <c r="L704" s="2" cm="1">
        <f t="array" aca="1" ref="L704" ca="1">IF($J704&gt;0,IF(INDEX($C:$C,$J704)=$F704,INDEX($S:$S,$J704),INDEX($T:$T,$J704)),1000)</f>
        <v>1194.5202862234346</v>
      </c>
      <c r="M704">
        <f t="shared" ca="1" si="72"/>
        <v>983.5267164160939</v>
      </c>
      <c r="N704">
        <f t="shared" ca="1" si="73"/>
        <v>968.94854645051009</v>
      </c>
      <c r="O704">
        <f t="shared" ca="1" si="74"/>
        <v>0.50373325343548281</v>
      </c>
      <c r="P704">
        <f t="shared" ca="1" si="75"/>
        <v>0.49626674656451719</v>
      </c>
      <c r="Q704">
        <f t="shared" si="68"/>
        <v>1</v>
      </c>
      <c r="R704">
        <f t="shared" si="69"/>
        <v>0</v>
      </c>
      <c r="S704" s="2">
        <f t="shared" ca="1" si="76"/>
        <v>1212.9950005081175</v>
      </c>
      <c r="T704" s="2">
        <f t="shared" ca="1" si="77"/>
        <v>1178.6397503333701</v>
      </c>
      <c r="V704" t="s">
        <v>93</v>
      </c>
      <c r="W704" t="s">
        <v>29</v>
      </c>
      <c r="X704" t="s">
        <v>22</v>
      </c>
      <c r="Y704" t="s">
        <v>38</v>
      </c>
      <c r="Z704" t="s">
        <v>79</v>
      </c>
      <c r="AA704" t="s">
        <v>21</v>
      </c>
      <c r="AB704" t="s">
        <v>32</v>
      </c>
      <c r="AC704" t="s">
        <v>23</v>
      </c>
      <c r="AD704" t="s">
        <v>56</v>
      </c>
      <c r="AE704" t="s">
        <v>62</v>
      </c>
      <c r="AF704" t="s">
        <v>28</v>
      </c>
      <c r="AG704" t="s">
        <v>58</v>
      </c>
      <c r="AH704" t="s">
        <v>42</v>
      </c>
      <c r="AI704" t="s">
        <v>43</v>
      </c>
      <c r="AJ704" t="s">
        <v>30</v>
      </c>
      <c r="AK704" t="s">
        <v>20</v>
      </c>
      <c r="AL704" t="s">
        <v>72</v>
      </c>
      <c r="AM704" t="s">
        <v>26</v>
      </c>
      <c r="AN704" t="s">
        <v>49</v>
      </c>
      <c r="AO704" t="s">
        <v>55</v>
      </c>
      <c r="AP704" t="s">
        <v>27</v>
      </c>
      <c r="AQ704" t="s">
        <v>31</v>
      </c>
      <c r="AR704" t="s">
        <v>25</v>
      </c>
      <c r="AS704" t="s">
        <v>24</v>
      </c>
      <c r="AT704" t="s">
        <v>34</v>
      </c>
      <c r="AU704" t="s">
        <v>46</v>
      </c>
      <c r="AV704" t="s">
        <v>47</v>
      </c>
      <c r="AW704" t="s">
        <v>44</v>
      </c>
      <c r="AX704" t="s">
        <v>41</v>
      </c>
      <c r="AY704" t="s">
        <v>48</v>
      </c>
      <c r="AZ704" t="s">
        <v>61</v>
      </c>
      <c r="BA704" t="s">
        <v>74</v>
      </c>
      <c r="BB704" t="s">
        <v>54</v>
      </c>
      <c r="BC704" t="s">
        <v>36</v>
      </c>
      <c r="BD704" t="s">
        <v>39</v>
      </c>
      <c r="BE704" t="s">
        <v>76</v>
      </c>
      <c r="BF704" t="s">
        <v>52</v>
      </c>
      <c r="BG704" t="s">
        <v>57</v>
      </c>
      <c r="BH704" t="s">
        <v>59</v>
      </c>
      <c r="BI704" t="s">
        <v>78</v>
      </c>
      <c r="BJ704" t="s">
        <v>64</v>
      </c>
      <c r="BK704" t="s">
        <v>40</v>
      </c>
      <c r="BL704" t="s">
        <v>77</v>
      </c>
      <c r="BM704" t="s">
        <v>37</v>
      </c>
      <c r="BN704" t="s">
        <v>45</v>
      </c>
      <c r="BO704" t="s">
        <v>73</v>
      </c>
      <c r="BP704" t="s">
        <v>63</v>
      </c>
      <c r="BQ704" t="s">
        <v>50</v>
      </c>
      <c r="BR704" t="s">
        <v>70</v>
      </c>
      <c r="BS704" t="s">
        <v>71</v>
      </c>
      <c r="BT704" t="s">
        <v>51</v>
      </c>
      <c r="BU704" t="s">
        <v>67</v>
      </c>
      <c r="BV704" t="s">
        <v>65</v>
      </c>
      <c r="BW704" t="s">
        <v>69</v>
      </c>
      <c r="BX704" t="s">
        <v>60</v>
      </c>
      <c r="BY704" t="s">
        <v>35</v>
      </c>
      <c r="BZ704" t="s">
        <v>53</v>
      </c>
      <c r="CA704" t="s">
        <v>66</v>
      </c>
      <c r="CB704" t="s">
        <v>75</v>
      </c>
      <c r="CC704" t="s">
        <v>68</v>
      </c>
    </row>
    <row r="705" spans="1:86" x14ac:dyDescent="0.25">
      <c r="A705" t="s">
        <v>17</v>
      </c>
      <c r="B705">
        <v>5</v>
      </c>
      <c r="C705" t="str">
        <f t="shared" si="70"/>
        <v>https://www.enil.no/othello!5</v>
      </c>
      <c r="D705" t="s">
        <v>17</v>
      </c>
      <c r="E705">
        <v>3</v>
      </c>
      <c r="F705" t="str">
        <f t="shared" si="71"/>
        <v>https://www.enil.no/othello!3</v>
      </c>
      <c r="G705">
        <v>34</v>
      </c>
      <c r="H705">
        <v>30</v>
      </c>
      <c r="I705" cm="1">
        <f t="array" aca="1" ref="I705" ca="1">MAX(ROW($C$1:INDIRECT("$C"&amp;(ROW()-1)))*($C705=$C$1:INDIRECT("$C"&amp;(ROW()-1))),ROW($F$1:INDIRECT("$F"&amp;(ROW()-1)))*($C705=$F$1:INDIRECT("$F"&amp;(ROW()-1))))</f>
        <v>704</v>
      </c>
      <c r="J705" cm="1">
        <f t="array" aca="1" ref="J705" ca="1">MAX(ROW($C$1:INDIRECT("$C"&amp;(ROW()-1)))*($F705=$C$1:INDIRECT("$C"&amp;(ROW()-1))),ROW($F$1:INDIRECT("$F"&amp;(ROW()-1)))*($F705=$F$1:INDIRECT("$F"&amp;(ROW()-1))))</f>
        <v>704</v>
      </c>
      <c r="K705" s="2" cm="1">
        <f t="array" aca="1" ref="K705" ca="1">IF($I705&gt;0,IF(INDEX($C:$C,$I705)=$C705,INDEX($S:$S,$I705),INDEX($T:$T,$I705)),1000)</f>
        <v>1178.6397503333701</v>
      </c>
      <c r="L705" s="2" cm="1">
        <f t="array" aca="1" ref="L705" ca="1">IF($J705&gt;0,IF(INDEX($C:$C,$J705)=$F705,INDEX($S:$S,$J705),INDEX($T:$T,$J705)),1000)</f>
        <v>1212.9950005081175</v>
      </c>
      <c r="M705">
        <f t="shared" ca="1" si="72"/>
        <v>884.29949262233424</v>
      </c>
      <c r="N705">
        <f t="shared" ca="1" si="73"/>
        <v>1077.6742384422218</v>
      </c>
      <c r="O705">
        <f t="shared" ca="1" si="74"/>
        <v>0.45071933360826311</v>
      </c>
      <c r="P705">
        <f t="shared" ca="1" si="75"/>
        <v>0.549280666391737</v>
      </c>
      <c r="Q705">
        <f t="shared" si="68"/>
        <v>1</v>
      </c>
      <c r="R705">
        <f t="shared" si="69"/>
        <v>0</v>
      </c>
      <c r="S705" s="2">
        <f t="shared" ca="1" si="76"/>
        <v>1196.2167316579057</v>
      </c>
      <c r="T705" s="2">
        <f t="shared" ca="1" si="77"/>
        <v>1195.4180191835819</v>
      </c>
      <c r="V705" t="s">
        <v>19</v>
      </c>
      <c r="W705" t="s">
        <v>22</v>
      </c>
      <c r="X705" t="s">
        <v>29</v>
      </c>
      <c r="Y705" t="s">
        <v>42</v>
      </c>
      <c r="Z705" t="s">
        <v>32</v>
      </c>
      <c r="AA705" t="s">
        <v>26</v>
      </c>
      <c r="AB705" t="s">
        <v>20</v>
      </c>
      <c r="AC705" t="s">
        <v>23</v>
      </c>
      <c r="AD705" t="s">
        <v>21</v>
      </c>
      <c r="AE705" t="s">
        <v>25</v>
      </c>
      <c r="AF705" t="s">
        <v>31</v>
      </c>
      <c r="AG705" t="s">
        <v>24</v>
      </c>
      <c r="AH705" t="s">
        <v>35</v>
      </c>
      <c r="AI705" t="s">
        <v>28</v>
      </c>
      <c r="AJ705" t="s">
        <v>27</v>
      </c>
      <c r="AK705" t="s">
        <v>54</v>
      </c>
      <c r="AL705" t="s">
        <v>46</v>
      </c>
      <c r="AM705" t="s">
        <v>47</v>
      </c>
      <c r="AN705" t="s">
        <v>30</v>
      </c>
      <c r="AO705" t="s">
        <v>49</v>
      </c>
      <c r="AP705" t="s">
        <v>36</v>
      </c>
      <c r="AQ705" t="s">
        <v>78</v>
      </c>
      <c r="AR705" t="s">
        <v>77</v>
      </c>
      <c r="AS705" t="s">
        <v>34</v>
      </c>
      <c r="AT705" t="s">
        <v>37</v>
      </c>
      <c r="AU705" t="s">
        <v>72</v>
      </c>
      <c r="AV705" t="s">
        <v>44</v>
      </c>
      <c r="AW705" t="s">
        <v>41</v>
      </c>
      <c r="AX705" t="s">
        <v>76</v>
      </c>
      <c r="AY705" t="s">
        <v>74</v>
      </c>
      <c r="AZ705" t="s">
        <v>39</v>
      </c>
      <c r="BA705" t="s">
        <v>43</v>
      </c>
      <c r="BB705" t="s">
        <v>52</v>
      </c>
      <c r="BC705" t="s">
        <v>73</v>
      </c>
      <c r="BD705" t="s">
        <v>53</v>
      </c>
      <c r="BE705" t="s">
        <v>50</v>
      </c>
      <c r="BF705" t="s">
        <v>75</v>
      </c>
      <c r="BG705" t="s">
        <v>68</v>
      </c>
      <c r="BH705" t="s">
        <v>51</v>
      </c>
      <c r="BI705" t="s">
        <v>55</v>
      </c>
      <c r="BJ705" t="s">
        <v>61</v>
      </c>
      <c r="BK705" t="s">
        <v>60</v>
      </c>
      <c r="BL705" t="s">
        <v>57</v>
      </c>
      <c r="BM705" t="s">
        <v>58</v>
      </c>
      <c r="BN705" t="s">
        <v>56</v>
      </c>
      <c r="BO705" t="s">
        <v>33</v>
      </c>
      <c r="BP705" t="s">
        <v>38</v>
      </c>
      <c r="BQ705" t="s">
        <v>48</v>
      </c>
      <c r="BR705" t="s">
        <v>62</v>
      </c>
      <c r="BS705" t="s">
        <v>59</v>
      </c>
      <c r="BT705" t="s">
        <v>63</v>
      </c>
      <c r="BU705" t="s">
        <v>66</v>
      </c>
      <c r="BV705" t="s">
        <v>69</v>
      </c>
      <c r="BW705" t="s">
        <v>67</v>
      </c>
      <c r="BX705" t="s">
        <v>71</v>
      </c>
      <c r="BY705" t="s">
        <v>70</v>
      </c>
      <c r="BZ705" t="s">
        <v>65</v>
      </c>
      <c r="CA705" t="s">
        <v>64</v>
      </c>
      <c r="CB705" t="s">
        <v>87</v>
      </c>
      <c r="CC705" t="s">
        <v>45</v>
      </c>
      <c r="CD705" t="s">
        <v>87</v>
      </c>
      <c r="CE705" t="s">
        <v>40</v>
      </c>
    </row>
    <row r="706" spans="1:86" x14ac:dyDescent="0.25">
      <c r="A706" t="s">
        <v>17</v>
      </c>
      <c r="B706">
        <v>3</v>
      </c>
      <c r="C706" t="str">
        <f t="shared" si="70"/>
        <v>https://www.enil.no/othello!3</v>
      </c>
      <c r="D706" t="s">
        <v>17</v>
      </c>
      <c r="E706">
        <v>5</v>
      </c>
      <c r="F706" t="str">
        <f t="shared" si="71"/>
        <v>https://www.enil.no/othello!5</v>
      </c>
      <c r="G706">
        <v>16</v>
      </c>
      <c r="H706">
        <v>48</v>
      </c>
      <c r="I706" cm="1">
        <f t="array" aca="1" ref="I706" ca="1">MAX(ROW($C$1:INDIRECT("$C"&amp;(ROW()-1)))*($C706=$C$1:INDIRECT("$C"&amp;(ROW()-1))),ROW($F$1:INDIRECT("$F"&amp;(ROW()-1)))*($C706=$F$1:INDIRECT("$F"&amp;(ROW()-1))))</f>
        <v>705</v>
      </c>
      <c r="J706" cm="1">
        <f t="array" aca="1" ref="J706" ca="1">MAX(ROW($C$1:INDIRECT("$C"&amp;(ROW()-1)))*($F706=$C$1:INDIRECT("$C"&amp;(ROW()-1))),ROW($F$1:INDIRECT("$F"&amp;(ROW()-1)))*($F706=$F$1:INDIRECT("$F"&amp;(ROW()-1))))</f>
        <v>705</v>
      </c>
      <c r="K706" s="2" cm="1">
        <f t="array" aca="1" ref="K706" ca="1">IF($I706&gt;0,IF(INDEX($C:$C,$I706)=$C706,INDEX($S:$S,$I706),INDEX($T:$T,$I706)),1000)</f>
        <v>1195.4180191835819</v>
      </c>
      <c r="L706" s="2" cm="1">
        <f t="array" aca="1" ref="L706" ca="1">IF($J706&gt;0,IF(INDEX($C:$C,$J706)=$F706,INDEX($S:$S,$J706),INDEX($T:$T,$J706)),1000)</f>
        <v>1196.2167316579057</v>
      </c>
      <c r="M706">
        <f t="shared" ca="1" si="72"/>
        <v>973.968806716686</v>
      </c>
      <c r="N706">
        <f t="shared" ca="1" si="73"/>
        <v>978.45719051229094</v>
      </c>
      <c r="O706">
        <f t="shared" ca="1" si="74"/>
        <v>0.49885056237676223</v>
      </c>
      <c r="P706">
        <f t="shared" ca="1" si="75"/>
        <v>0.50114943762323771</v>
      </c>
      <c r="Q706">
        <f t="shared" si="68"/>
        <v>0</v>
      </c>
      <c r="R706">
        <f t="shared" si="69"/>
        <v>1</v>
      </c>
      <c r="S706" s="2">
        <f t="shared" ca="1" si="76"/>
        <v>1179.4548011875256</v>
      </c>
      <c r="T706" s="2">
        <f t="shared" ca="1" si="77"/>
        <v>1212.179949653962</v>
      </c>
      <c r="V706" t="s">
        <v>92</v>
      </c>
      <c r="W706" t="s">
        <v>29</v>
      </c>
      <c r="X706" t="s">
        <v>20</v>
      </c>
      <c r="Y706" t="s">
        <v>30</v>
      </c>
      <c r="Z706" t="s">
        <v>33</v>
      </c>
      <c r="AA706" t="s">
        <v>62</v>
      </c>
      <c r="AB706" t="s">
        <v>32</v>
      </c>
      <c r="AC706" t="s">
        <v>38</v>
      </c>
      <c r="AD706" t="s">
        <v>77</v>
      </c>
      <c r="AE706" t="s">
        <v>22</v>
      </c>
      <c r="AF706" t="s">
        <v>56</v>
      </c>
      <c r="AG706" t="s">
        <v>59</v>
      </c>
      <c r="AH706" t="s">
        <v>55</v>
      </c>
      <c r="AI706" t="s">
        <v>42</v>
      </c>
      <c r="AJ706" t="s">
        <v>78</v>
      </c>
      <c r="AK706" t="s">
        <v>21</v>
      </c>
      <c r="AL706" t="s">
        <v>72</v>
      </c>
      <c r="AM706" t="s">
        <v>48</v>
      </c>
      <c r="AN706" t="s">
        <v>25</v>
      </c>
      <c r="AO706" t="s">
        <v>74</v>
      </c>
      <c r="AP706" t="s">
        <v>79</v>
      </c>
      <c r="AQ706" t="s">
        <v>23</v>
      </c>
      <c r="AR706" t="s">
        <v>26</v>
      </c>
      <c r="AS706" t="s">
        <v>31</v>
      </c>
      <c r="AT706" t="s">
        <v>27</v>
      </c>
      <c r="AU706" t="s">
        <v>34</v>
      </c>
      <c r="AV706" t="s">
        <v>28</v>
      </c>
      <c r="AW706" t="s">
        <v>35</v>
      </c>
      <c r="AX706" t="s">
        <v>54</v>
      </c>
      <c r="AY706" t="s">
        <v>49</v>
      </c>
      <c r="AZ706" t="s">
        <v>76</v>
      </c>
      <c r="BA706" t="s">
        <v>58</v>
      </c>
      <c r="BB706" t="s">
        <v>57</v>
      </c>
      <c r="BC706" t="s">
        <v>61</v>
      </c>
      <c r="BD706" t="s">
        <v>70</v>
      </c>
      <c r="BE706" t="s">
        <v>75</v>
      </c>
      <c r="BF706" t="s">
        <v>66</v>
      </c>
      <c r="BG706" t="s">
        <v>36</v>
      </c>
      <c r="BH706" t="s">
        <v>39</v>
      </c>
      <c r="BI706" t="s">
        <v>69</v>
      </c>
      <c r="BJ706" t="s">
        <v>71</v>
      </c>
      <c r="BK706" t="s">
        <v>63</v>
      </c>
      <c r="BL706" t="s">
        <v>73</v>
      </c>
      <c r="BM706" t="s">
        <v>67</v>
      </c>
      <c r="BN706" t="s">
        <v>24</v>
      </c>
      <c r="BO706" t="s">
        <v>68</v>
      </c>
      <c r="BP706" t="s">
        <v>53</v>
      </c>
      <c r="BQ706" t="s">
        <v>51</v>
      </c>
      <c r="BR706" t="s">
        <v>60</v>
      </c>
      <c r="BS706" t="s">
        <v>64</v>
      </c>
      <c r="BT706" t="s">
        <v>65</v>
      </c>
      <c r="BU706" t="s">
        <v>50</v>
      </c>
      <c r="BV706" t="s">
        <v>40</v>
      </c>
      <c r="BW706" t="s">
        <v>45</v>
      </c>
      <c r="BX706" t="s">
        <v>52</v>
      </c>
      <c r="BY706" t="s">
        <v>37</v>
      </c>
      <c r="BZ706" t="s">
        <v>87</v>
      </c>
      <c r="CA706" t="s">
        <v>41</v>
      </c>
      <c r="CB706" t="s">
        <v>47</v>
      </c>
      <c r="CC706" t="s">
        <v>44</v>
      </c>
      <c r="CD706" t="s">
        <v>46</v>
      </c>
    </row>
    <row r="707" spans="1:86" x14ac:dyDescent="0.25">
      <c r="A707" t="s">
        <v>17</v>
      </c>
      <c r="B707">
        <v>5</v>
      </c>
      <c r="C707" t="str">
        <f t="shared" ref="C707:C770" si="78">$A707&amp;"!"&amp;$B707</f>
        <v>https://www.enil.no/othello!5</v>
      </c>
      <c r="D707" t="s">
        <v>17</v>
      </c>
      <c r="E707">
        <v>3</v>
      </c>
      <c r="F707" t="str">
        <f t="shared" ref="F707:F770" si="79">$D707&amp;"!"&amp;$E707</f>
        <v>https://www.enil.no/othello!3</v>
      </c>
      <c r="G707">
        <v>57</v>
      </c>
      <c r="H707">
        <v>7</v>
      </c>
      <c r="I707" cm="1">
        <f t="array" aca="1" ref="I707" ca="1">MAX(ROW($C$1:INDIRECT("$C"&amp;(ROW()-1)))*($C707=$C$1:INDIRECT("$C"&amp;(ROW()-1))),ROW($F$1:INDIRECT("$F"&amp;(ROW()-1)))*($C707=$F$1:INDIRECT("$F"&amp;(ROW()-1))))</f>
        <v>706</v>
      </c>
      <c r="J707" cm="1">
        <f t="array" aca="1" ref="J707" ca="1">MAX(ROW($C$1:INDIRECT("$C"&amp;(ROW()-1)))*($F707=$C$1:INDIRECT("$C"&amp;(ROW()-1))),ROW($F$1:INDIRECT("$F"&amp;(ROW()-1)))*($F707=$F$1:INDIRECT("$F"&amp;(ROW()-1))))</f>
        <v>706</v>
      </c>
      <c r="K707" s="2" cm="1">
        <f t="array" aca="1" ref="K707" ca="1">IF($I707&gt;0,IF(INDEX($C:$C,$I707)=$C707,INDEX($S:$S,$I707),INDEX($T:$T,$I707)),1000)</f>
        <v>1212.179949653962</v>
      </c>
      <c r="L707" s="2" cm="1">
        <f t="array" aca="1" ref="L707" ca="1">IF($J707&gt;0,IF(INDEX($C:$C,$J707)=$F707,INDEX($S:$S,$J707),INDEX($T:$T,$J707)),1000)</f>
        <v>1179.4548011875256</v>
      </c>
      <c r="M707">
        <f t="shared" ca="1" si="72"/>
        <v>1072.6298387525374</v>
      </c>
      <c r="N707">
        <f t="shared" ca="1" si="73"/>
        <v>888.45820602467631</v>
      </c>
      <c r="O707">
        <f t="shared" ca="1" si="74"/>
        <v>0.54695649265170643</v>
      </c>
      <c r="P707">
        <f t="shared" ca="1" si="75"/>
        <v>0.45304350734829357</v>
      </c>
      <c r="Q707">
        <f t="shared" si="68"/>
        <v>1</v>
      </c>
      <c r="R707">
        <f t="shared" si="69"/>
        <v>0</v>
      </c>
      <c r="S707" s="2">
        <f t="shared" ca="1" si="76"/>
        <v>1226.6773418891073</v>
      </c>
      <c r="T707" s="2">
        <f t="shared" ca="1" si="77"/>
        <v>1164.9574089523803</v>
      </c>
      <c r="V707" t="s">
        <v>86</v>
      </c>
      <c r="W707" t="s">
        <v>42</v>
      </c>
      <c r="X707" t="s">
        <v>30</v>
      </c>
      <c r="Y707" t="s">
        <v>20</v>
      </c>
      <c r="Z707" t="s">
        <v>43</v>
      </c>
      <c r="AA707" t="s">
        <v>29</v>
      </c>
      <c r="AB707" t="s">
        <v>22</v>
      </c>
      <c r="AC707" t="s">
        <v>49</v>
      </c>
      <c r="AD707" t="s">
        <v>79</v>
      </c>
      <c r="AE707" t="s">
        <v>48</v>
      </c>
      <c r="AF707" t="s">
        <v>38</v>
      </c>
      <c r="AG707" t="s">
        <v>23</v>
      </c>
      <c r="AH707" t="s">
        <v>78</v>
      </c>
      <c r="AI707" t="s">
        <v>76</v>
      </c>
      <c r="AJ707" t="s">
        <v>77</v>
      </c>
      <c r="AK707" t="s">
        <v>32</v>
      </c>
      <c r="AL707" t="s">
        <v>26</v>
      </c>
      <c r="AM707" t="s">
        <v>72</v>
      </c>
      <c r="AN707" t="s">
        <v>33</v>
      </c>
      <c r="AO707" t="s">
        <v>54</v>
      </c>
      <c r="AP707" t="s">
        <v>62</v>
      </c>
      <c r="AQ707" t="s">
        <v>27</v>
      </c>
      <c r="AR707" t="s">
        <v>61</v>
      </c>
      <c r="AS707" t="s">
        <v>57</v>
      </c>
      <c r="AT707" t="s">
        <v>58</v>
      </c>
      <c r="AU707" t="s">
        <v>56</v>
      </c>
      <c r="AV707" t="s">
        <v>55</v>
      </c>
      <c r="AW707" t="s">
        <v>59</v>
      </c>
      <c r="AX707" t="s">
        <v>63</v>
      </c>
      <c r="AY707" t="s">
        <v>36</v>
      </c>
      <c r="AZ707" t="s">
        <v>35</v>
      </c>
      <c r="BA707" t="s">
        <v>75</v>
      </c>
      <c r="BB707" t="s">
        <v>71</v>
      </c>
      <c r="BC707" t="s">
        <v>60</v>
      </c>
      <c r="BD707" t="s">
        <v>51</v>
      </c>
      <c r="BE707" t="s">
        <v>28</v>
      </c>
      <c r="BF707" t="s">
        <v>34</v>
      </c>
      <c r="BG707" t="s">
        <v>50</v>
      </c>
      <c r="BH707" t="s">
        <v>31</v>
      </c>
      <c r="BI707" t="s">
        <v>40</v>
      </c>
      <c r="BJ707" t="s">
        <v>53</v>
      </c>
      <c r="BK707" t="s">
        <v>66</v>
      </c>
      <c r="BL707" t="s">
        <v>74</v>
      </c>
      <c r="BM707" t="s">
        <v>70</v>
      </c>
      <c r="BN707" t="s">
        <v>45</v>
      </c>
      <c r="BO707" t="s">
        <v>46</v>
      </c>
      <c r="BP707" t="s">
        <v>37</v>
      </c>
      <c r="BQ707" t="s">
        <v>52</v>
      </c>
      <c r="BR707" t="s">
        <v>25</v>
      </c>
      <c r="BS707" t="s">
        <v>39</v>
      </c>
      <c r="BT707" t="s">
        <v>73</v>
      </c>
      <c r="BU707" t="s">
        <v>24</v>
      </c>
      <c r="BV707" t="s">
        <v>69</v>
      </c>
      <c r="BW707" t="s">
        <v>68</v>
      </c>
      <c r="BX707" t="s">
        <v>65</v>
      </c>
      <c r="BY707" t="s">
        <v>67</v>
      </c>
      <c r="BZ707" t="s">
        <v>47</v>
      </c>
      <c r="CA707" t="s">
        <v>41</v>
      </c>
      <c r="CB707" t="s">
        <v>44</v>
      </c>
      <c r="CC707" t="s">
        <v>87</v>
      </c>
      <c r="CD707" t="s">
        <v>64</v>
      </c>
    </row>
    <row r="708" spans="1:86" x14ac:dyDescent="0.25">
      <c r="A708" t="s">
        <v>253</v>
      </c>
      <c r="B708" t="s">
        <v>114</v>
      </c>
      <c r="C708" t="str">
        <f t="shared" si="78"/>
        <v>https://www.haxx.se/home/games/othello/index.shtml!Expert</v>
      </c>
      <c r="D708" t="s">
        <v>17</v>
      </c>
      <c r="E708">
        <v>1</v>
      </c>
      <c r="F708" t="str">
        <f t="shared" si="79"/>
        <v>https://www.enil.no/othello!1</v>
      </c>
      <c r="G708">
        <v>54</v>
      </c>
      <c r="H708">
        <v>10</v>
      </c>
      <c r="I708" cm="1">
        <f t="array" aca="1" ref="I708" ca="1">MAX(ROW($C$1:INDIRECT("$C"&amp;(ROW()-1)))*($C708=$C$1:INDIRECT("$C"&amp;(ROW()-1))),ROW($F$1:INDIRECT("$F"&amp;(ROW()-1)))*($C708=$F$1:INDIRECT("$F"&amp;(ROW()-1))))</f>
        <v>702</v>
      </c>
      <c r="J708" cm="1">
        <f t="array" aca="1" ref="J708" ca="1">MAX(ROW($C$1:INDIRECT("$C"&amp;(ROW()-1)))*($F708=$C$1:INDIRECT("$C"&amp;(ROW()-1))),ROW($F$1:INDIRECT("$F"&amp;(ROW()-1)))*($F708=$F$1:INDIRECT("$F"&amp;(ROW()-1))))</f>
        <v>693</v>
      </c>
      <c r="K708" s="2" cm="1">
        <f t="array" aca="1" ref="K708" ca="1">IF($I708&gt;0,IF(INDEX($C:$C,$I708)=$C708,INDEX($S:$S,$I708),INDEX($T:$T,$I708)),1000)</f>
        <v>1222.5853523297815</v>
      </c>
      <c r="L708" s="2" cm="1">
        <f t="array" aca="1" ref="L708" ca="1">IF($J708&gt;0,IF(INDEX($C:$C,$J708)=$F708,INDEX($S:$S,$J708),INDEX($T:$T,$J708)),1000)</f>
        <v>1052.3031694676142</v>
      </c>
      <c r="M708">
        <f t="shared" ca="1" si="72"/>
        <v>1138.8417520940311</v>
      </c>
      <c r="N708">
        <f t="shared" ca="1" si="73"/>
        <v>427.32462842994539</v>
      </c>
      <c r="O708">
        <f t="shared" ca="1" si="74"/>
        <v>0.72715247004154204</v>
      </c>
      <c r="P708">
        <f t="shared" ca="1" si="75"/>
        <v>0.27284752995845801</v>
      </c>
      <c r="Q708">
        <f t="shared" si="68"/>
        <v>1</v>
      </c>
      <c r="R708">
        <f t="shared" si="69"/>
        <v>0</v>
      </c>
      <c r="S708" s="2">
        <f t="shared" ca="1" si="76"/>
        <v>1231.316473288452</v>
      </c>
      <c r="T708" s="2">
        <f t="shared" ca="1" si="77"/>
        <v>1043.5720485089437</v>
      </c>
      <c r="V708" t="s">
        <v>92</v>
      </c>
      <c r="W708" t="s">
        <v>30</v>
      </c>
      <c r="X708" t="s">
        <v>20</v>
      </c>
      <c r="Y708" t="s">
        <v>33</v>
      </c>
      <c r="Z708" t="s">
        <v>78</v>
      </c>
      <c r="AA708" t="s">
        <v>42</v>
      </c>
      <c r="AB708" t="s">
        <v>21</v>
      </c>
      <c r="AC708" t="s">
        <v>77</v>
      </c>
      <c r="AD708" t="s">
        <v>73</v>
      </c>
      <c r="AE708" t="s">
        <v>76</v>
      </c>
      <c r="AF708" t="s">
        <v>75</v>
      </c>
      <c r="AG708" t="s">
        <v>25</v>
      </c>
      <c r="AH708" t="s">
        <v>48</v>
      </c>
      <c r="AI708" t="s">
        <v>72</v>
      </c>
      <c r="AJ708" t="s">
        <v>74</v>
      </c>
      <c r="AK708" t="s">
        <v>38</v>
      </c>
      <c r="AL708" t="s">
        <v>24</v>
      </c>
      <c r="AM708" t="s">
        <v>36</v>
      </c>
      <c r="AN708" t="s">
        <v>44</v>
      </c>
      <c r="AO708" t="s">
        <v>41</v>
      </c>
      <c r="AP708" t="s">
        <v>39</v>
      </c>
      <c r="AQ708" t="s">
        <v>47</v>
      </c>
      <c r="AR708" t="s">
        <v>52</v>
      </c>
      <c r="AS708" t="s">
        <v>70</v>
      </c>
      <c r="AT708" t="s">
        <v>46</v>
      </c>
      <c r="AU708" t="s">
        <v>32</v>
      </c>
      <c r="AV708" t="s">
        <v>29</v>
      </c>
      <c r="AW708" t="s">
        <v>22</v>
      </c>
      <c r="AX708" t="s">
        <v>79</v>
      </c>
      <c r="AY708" t="s">
        <v>56</v>
      </c>
      <c r="AZ708" t="s">
        <v>58</v>
      </c>
      <c r="BA708" t="s">
        <v>62</v>
      </c>
      <c r="BB708" t="s">
        <v>59</v>
      </c>
      <c r="BC708" t="s">
        <v>31</v>
      </c>
      <c r="BD708" t="s">
        <v>40</v>
      </c>
      <c r="BE708" t="s">
        <v>67</v>
      </c>
      <c r="BF708" t="s">
        <v>34</v>
      </c>
      <c r="BG708" t="s">
        <v>57</v>
      </c>
      <c r="BH708" t="s">
        <v>66</v>
      </c>
      <c r="BI708" t="s">
        <v>64</v>
      </c>
      <c r="BJ708" t="s">
        <v>65</v>
      </c>
      <c r="BK708" t="s">
        <v>63</v>
      </c>
      <c r="BL708" t="s">
        <v>68</v>
      </c>
      <c r="BM708" t="s">
        <v>45</v>
      </c>
      <c r="BN708" t="s">
        <v>71</v>
      </c>
      <c r="BO708" t="s">
        <v>37</v>
      </c>
      <c r="BP708" t="s">
        <v>69</v>
      </c>
      <c r="BQ708" t="s">
        <v>27</v>
      </c>
      <c r="BR708" t="s">
        <v>61</v>
      </c>
      <c r="BS708" t="s">
        <v>87</v>
      </c>
      <c r="BT708" t="s">
        <v>54</v>
      </c>
      <c r="BU708" t="s">
        <v>55</v>
      </c>
      <c r="BV708" t="s">
        <v>60</v>
      </c>
      <c r="BW708" t="s">
        <v>87</v>
      </c>
      <c r="BX708" t="s">
        <v>49</v>
      </c>
      <c r="BY708" t="s">
        <v>35</v>
      </c>
      <c r="BZ708" t="s">
        <v>26</v>
      </c>
      <c r="CA708" t="s">
        <v>87</v>
      </c>
      <c r="CB708" t="s">
        <v>23</v>
      </c>
      <c r="CC708" t="s">
        <v>50</v>
      </c>
      <c r="CD708" t="s">
        <v>51</v>
      </c>
      <c r="CE708" t="s">
        <v>87</v>
      </c>
      <c r="CF708" t="s">
        <v>53</v>
      </c>
      <c r="CG708" t="s">
        <v>87</v>
      </c>
      <c r="CH708" t="s">
        <v>28</v>
      </c>
    </row>
    <row r="709" spans="1:86" x14ac:dyDescent="0.25">
      <c r="A709" t="s">
        <v>253</v>
      </c>
      <c r="B709" t="s">
        <v>114</v>
      </c>
      <c r="C709" t="str">
        <f t="shared" si="78"/>
        <v>https://www.haxx.se/home/games/othello/index.shtml!Expert</v>
      </c>
      <c r="D709" t="s">
        <v>17</v>
      </c>
      <c r="E709">
        <v>3</v>
      </c>
      <c r="F709" t="str">
        <f t="shared" si="79"/>
        <v>https://www.enil.no/othello!3</v>
      </c>
      <c r="G709">
        <v>17</v>
      </c>
      <c r="H709">
        <v>47</v>
      </c>
      <c r="I709" cm="1">
        <f t="array" aca="1" ref="I709" ca="1">MAX(ROW($C$1:INDIRECT("$C"&amp;(ROW()-1)))*($C709=$C$1:INDIRECT("$C"&amp;(ROW()-1))),ROW($F$1:INDIRECT("$F"&amp;(ROW()-1)))*($C709=$F$1:INDIRECT("$F"&amp;(ROW()-1))))</f>
        <v>708</v>
      </c>
      <c r="J709" cm="1">
        <f t="array" aca="1" ref="J709" ca="1">MAX(ROW($C$1:INDIRECT("$C"&amp;(ROW()-1)))*($F709=$C$1:INDIRECT("$C"&amp;(ROW()-1))),ROW($F$1:INDIRECT("$F"&amp;(ROW()-1)))*($F709=$F$1:INDIRECT("$F"&amp;(ROW()-1))))</f>
        <v>707</v>
      </c>
      <c r="K709" s="2" cm="1">
        <f t="array" aca="1" ref="K709" ca="1">IF($I709&gt;0,IF(INDEX($C:$C,$I709)=$C709,INDEX($S:$S,$I709),INDEX($T:$T,$I709)),1000)</f>
        <v>1231.316473288452</v>
      </c>
      <c r="L709" s="2" cm="1">
        <f t="array" aca="1" ref="L709" ca="1">IF($J709&gt;0,IF(INDEX($C:$C,$J709)=$F709,INDEX($S:$S,$J709),INDEX($T:$T,$J709)),1000)</f>
        <v>1164.9574089523803</v>
      </c>
      <c r="M709">
        <f t="shared" ca="1" si="72"/>
        <v>1197.5431839397756</v>
      </c>
      <c r="N709">
        <f t="shared" ca="1" si="73"/>
        <v>817.32262730026252</v>
      </c>
      <c r="O709">
        <f t="shared" ca="1" si="74"/>
        <v>0.59435381614955007</v>
      </c>
      <c r="P709">
        <f t="shared" ca="1" si="75"/>
        <v>0.40564618385044998</v>
      </c>
      <c r="Q709">
        <f t="shared" si="68"/>
        <v>0</v>
      </c>
      <c r="R709">
        <f t="shared" si="69"/>
        <v>1</v>
      </c>
      <c r="S709" s="2">
        <f t="shared" ca="1" si="76"/>
        <v>1212.2971511716664</v>
      </c>
      <c r="T709" s="2">
        <f t="shared" ca="1" si="77"/>
        <v>1183.9767310691659</v>
      </c>
      <c r="V709" t="s">
        <v>86</v>
      </c>
      <c r="W709" t="s">
        <v>20</v>
      </c>
      <c r="X709" t="s">
        <v>79</v>
      </c>
      <c r="Y709" t="s">
        <v>42</v>
      </c>
      <c r="Z709" t="s">
        <v>36</v>
      </c>
      <c r="AA709" t="s">
        <v>78</v>
      </c>
      <c r="AB709" t="s">
        <v>38</v>
      </c>
      <c r="AC709" t="s">
        <v>33</v>
      </c>
      <c r="AD709" t="s">
        <v>43</v>
      </c>
      <c r="AE709" t="s">
        <v>32</v>
      </c>
      <c r="AF709" t="s">
        <v>30</v>
      </c>
      <c r="AG709" t="s">
        <v>77</v>
      </c>
      <c r="AH709" t="s">
        <v>75</v>
      </c>
      <c r="AI709" t="s">
        <v>22</v>
      </c>
      <c r="AJ709" t="s">
        <v>31</v>
      </c>
      <c r="AK709" t="s">
        <v>72</v>
      </c>
      <c r="AL709" t="s">
        <v>29</v>
      </c>
      <c r="AM709" t="s">
        <v>54</v>
      </c>
      <c r="AN709" t="s">
        <v>74</v>
      </c>
      <c r="AO709" t="s">
        <v>56</v>
      </c>
      <c r="AP709" t="s">
        <v>58</v>
      </c>
      <c r="AQ709" t="s">
        <v>46</v>
      </c>
      <c r="AR709" t="s">
        <v>44</v>
      </c>
      <c r="AS709" t="s">
        <v>59</v>
      </c>
      <c r="AT709" t="s">
        <v>63</v>
      </c>
      <c r="AU709" t="s">
        <v>62</v>
      </c>
      <c r="AV709" t="s">
        <v>57</v>
      </c>
      <c r="AW709" t="s">
        <v>48</v>
      </c>
      <c r="AX709" t="s">
        <v>71</v>
      </c>
      <c r="AY709" t="s">
        <v>55</v>
      </c>
      <c r="AZ709" t="s">
        <v>61</v>
      </c>
      <c r="BA709" t="s">
        <v>25</v>
      </c>
      <c r="BB709" t="s">
        <v>41</v>
      </c>
      <c r="BC709" t="s">
        <v>37</v>
      </c>
      <c r="BD709" t="s">
        <v>26</v>
      </c>
      <c r="BE709" t="s">
        <v>49</v>
      </c>
      <c r="BF709" t="s">
        <v>27</v>
      </c>
      <c r="BG709" t="s">
        <v>23</v>
      </c>
      <c r="BH709" t="s">
        <v>53</v>
      </c>
      <c r="BI709" t="s">
        <v>35</v>
      </c>
      <c r="BJ709" t="s">
        <v>28</v>
      </c>
      <c r="BK709" t="s">
        <v>24</v>
      </c>
      <c r="BL709" t="s">
        <v>47</v>
      </c>
      <c r="BM709" t="s">
        <v>64</v>
      </c>
      <c r="BN709" t="s">
        <v>66</v>
      </c>
      <c r="BO709" t="s">
        <v>76</v>
      </c>
      <c r="BP709" t="s">
        <v>39</v>
      </c>
      <c r="BQ709" t="s">
        <v>52</v>
      </c>
      <c r="BR709" t="s">
        <v>50</v>
      </c>
      <c r="BS709" t="s">
        <v>73</v>
      </c>
      <c r="BT709" t="s">
        <v>68</v>
      </c>
      <c r="BU709" t="s">
        <v>51</v>
      </c>
      <c r="BV709" t="s">
        <v>60</v>
      </c>
      <c r="BW709" t="s">
        <v>69</v>
      </c>
      <c r="BX709" t="s">
        <v>70</v>
      </c>
      <c r="BY709" t="s">
        <v>34</v>
      </c>
      <c r="BZ709" t="s">
        <v>40</v>
      </c>
      <c r="CA709" t="s">
        <v>45</v>
      </c>
      <c r="CB709" t="s">
        <v>67</v>
      </c>
      <c r="CC709" t="s">
        <v>272</v>
      </c>
    </row>
    <row r="710" spans="1:86" x14ac:dyDescent="0.25">
      <c r="A710" t="s">
        <v>253</v>
      </c>
      <c r="B710" t="s">
        <v>114</v>
      </c>
      <c r="C710" t="str">
        <f t="shared" si="78"/>
        <v>https://www.haxx.se/home/games/othello/index.shtml!Expert</v>
      </c>
      <c r="D710" t="s">
        <v>17</v>
      </c>
      <c r="E710">
        <v>5</v>
      </c>
      <c r="F710" t="str">
        <f t="shared" si="79"/>
        <v>https://www.enil.no/othello!5</v>
      </c>
      <c r="G710">
        <v>29</v>
      </c>
      <c r="H710">
        <v>35</v>
      </c>
      <c r="I710" cm="1">
        <f t="array" aca="1" ref="I710" ca="1">MAX(ROW($C$1:INDIRECT("$C"&amp;(ROW()-1)))*($C710=$C$1:INDIRECT("$C"&amp;(ROW()-1))),ROW($F$1:INDIRECT("$F"&amp;(ROW()-1)))*($C710=$F$1:INDIRECT("$F"&amp;(ROW()-1))))</f>
        <v>709</v>
      </c>
      <c r="J710" cm="1">
        <f t="array" aca="1" ref="J710" ca="1">MAX(ROW($C$1:INDIRECT("$C"&amp;(ROW()-1)))*($F710=$C$1:INDIRECT("$C"&amp;(ROW()-1))),ROW($F$1:INDIRECT("$F"&amp;(ROW()-1)))*($F710=$F$1:INDIRECT("$F"&amp;(ROW()-1))))</f>
        <v>707</v>
      </c>
      <c r="K710" s="2" cm="1">
        <f t="array" aca="1" ref="K710" ca="1">IF($I710&gt;0,IF(INDEX($C:$C,$I710)=$C710,INDEX($S:$S,$I710),INDEX($T:$T,$I710)),1000)</f>
        <v>1212.2971511716664</v>
      </c>
      <c r="L710" s="2" cm="1">
        <f t="array" aca="1" ref="L710" ca="1">IF($J710&gt;0,IF(INDEX($C:$C,$J710)=$F710,INDEX($S:$S,$J710),INDEX($T:$T,$J710)),1000)</f>
        <v>1226.6773418891073</v>
      </c>
      <c r="M710">
        <f t="shared" ca="1" si="72"/>
        <v>1073.3537499882004</v>
      </c>
      <c r="N710">
        <f t="shared" ca="1" si="73"/>
        <v>1165.986050593599</v>
      </c>
      <c r="O710">
        <f t="shared" ca="1" si="74"/>
        <v>0.4793170512618648</v>
      </c>
      <c r="P710">
        <f t="shared" ca="1" si="75"/>
        <v>0.52068294873813525</v>
      </c>
      <c r="Q710">
        <f t="shared" si="68"/>
        <v>0</v>
      </c>
      <c r="R710">
        <f t="shared" si="69"/>
        <v>1</v>
      </c>
      <c r="S710" s="2">
        <f t="shared" ca="1" si="76"/>
        <v>1196.9590055312867</v>
      </c>
      <c r="T710" s="2">
        <f t="shared" ca="1" si="77"/>
        <v>1242.015487529487</v>
      </c>
      <c r="V710" t="s">
        <v>19</v>
      </c>
      <c r="W710" t="s">
        <v>22</v>
      </c>
      <c r="X710" t="s">
        <v>32</v>
      </c>
      <c r="Y710" t="s">
        <v>42</v>
      </c>
      <c r="Z710" t="s">
        <v>30</v>
      </c>
      <c r="AA710" t="s">
        <v>23</v>
      </c>
      <c r="AB710" t="s">
        <v>38</v>
      </c>
      <c r="AC710" t="s">
        <v>21</v>
      </c>
      <c r="AD710" t="s">
        <v>28</v>
      </c>
      <c r="AE710" t="s">
        <v>29</v>
      </c>
      <c r="AF710" t="s">
        <v>33</v>
      </c>
      <c r="AG710" t="s">
        <v>78</v>
      </c>
      <c r="AH710" t="s">
        <v>26</v>
      </c>
      <c r="AI710" t="s">
        <v>72</v>
      </c>
      <c r="AJ710" t="s">
        <v>75</v>
      </c>
      <c r="AK710" t="s">
        <v>43</v>
      </c>
      <c r="AL710" t="s">
        <v>25</v>
      </c>
      <c r="AM710" t="s">
        <v>20</v>
      </c>
      <c r="AN710" t="s">
        <v>36</v>
      </c>
      <c r="AO710" t="s">
        <v>39</v>
      </c>
      <c r="AP710" t="s">
        <v>44</v>
      </c>
      <c r="AQ710" t="s">
        <v>48</v>
      </c>
      <c r="AR710" t="s">
        <v>76</v>
      </c>
      <c r="AS710" t="s">
        <v>74</v>
      </c>
      <c r="AT710" t="s">
        <v>71</v>
      </c>
      <c r="AU710" t="s">
        <v>41</v>
      </c>
      <c r="AV710" t="s">
        <v>64</v>
      </c>
      <c r="AW710" t="s">
        <v>31</v>
      </c>
      <c r="AX710" t="s">
        <v>46</v>
      </c>
      <c r="AY710" t="s">
        <v>24</v>
      </c>
      <c r="AZ710" t="s">
        <v>47</v>
      </c>
      <c r="BA710" t="s">
        <v>27</v>
      </c>
      <c r="BB710" t="s">
        <v>34</v>
      </c>
      <c r="BC710" t="s">
        <v>35</v>
      </c>
      <c r="BD710" t="s">
        <v>53</v>
      </c>
      <c r="BE710" t="s">
        <v>49</v>
      </c>
      <c r="BF710" t="s">
        <v>55</v>
      </c>
      <c r="BG710" t="s">
        <v>54</v>
      </c>
      <c r="BH710" t="s">
        <v>58</v>
      </c>
      <c r="BI710" t="s">
        <v>57</v>
      </c>
      <c r="BJ710" t="s">
        <v>61</v>
      </c>
      <c r="BK710" t="s">
        <v>56</v>
      </c>
      <c r="BL710" t="s">
        <v>62</v>
      </c>
      <c r="BM710" t="s">
        <v>40</v>
      </c>
      <c r="BN710" t="s">
        <v>45</v>
      </c>
      <c r="BO710" t="s">
        <v>37</v>
      </c>
      <c r="BP710" t="s">
        <v>52</v>
      </c>
      <c r="BQ710" t="s">
        <v>51</v>
      </c>
      <c r="BR710" t="s">
        <v>87</v>
      </c>
      <c r="BS710" t="s">
        <v>59</v>
      </c>
      <c r="BT710" t="s">
        <v>63</v>
      </c>
      <c r="BU710" t="s">
        <v>77</v>
      </c>
      <c r="BV710" t="s">
        <v>68</v>
      </c>
      <c r="BW710" t="s">
        <v>50</v>
      </c>
      <c r="BX710" t="s">
        <v>60</v>
      </c>
      <c r="BY710" t="s">
        <v>69</v>
      </c>
      <c r="BZ710" t="s">
        <v>67</v>
      </c>
      <c r="CA710" t="s">
        <v>65</v>
      </c>
      <c r="CB710" t="s">
        <v>73</v>
      </c>
      <c r="CC710" t="s">
        <v>70</v>
      </c>
      <c r="CD710" t="s">
        <v>66</v>
      </c>
    </row>
    <row r="711" spans="1:86" x14ac:dyDescent="0.25">
      <c r="A711" t="s">
        <v>253</v>
      </c>
      <c r="B711" t="s">
        <v>114</v>
      </c>
      <c r="C711" t="str">
        <f t="shared" si="78"/>
        <v>https://www.haxx.se/home/games/othello/index.shtml!Expert</v>
      </c>
      <c r="D711" t="s">
        <v>17</v>
      </c>
      <c r="E711">
        <v>2</v>
      </c>
      <c r="F711" t="str">
        <f t="shared" si="79"/>
        <v>https://www.enil.no/othello!2</v>
      </c>
      <c r="G711">
        <v>45</v>
      </c>
      <c r="H711">
        <v>19</v>
      </c>
      <c r="I711" cm="1">
        <f t="array" aca="1" ref="I711" ca="1">MAX(ROW($C$1:INDIRECT("$C"&amp;(ROW()-1)))*($C711=$C$1:INDIRECT("$C"&amp;(ROW()-1))),ROW($F$1:INDIRECT("$F"&amp;(ROW()-1)))*($C711=$F$1:INDIRECT("$F"&amp;(ROW()-1))))</f>
        <v>710</v>
      </c>
      <c r="J711" cm="1">
        <f t="array" aca="1" ref="J711" ca="1">MAX(ROW($C$1:INDIRECT("$C"&amp;(ROW()-1)))*($F711=$C$1:INDIRECT("$C"&amp;(ROW()-1))),ROW($F$1:INDIRECT("$F"&amp;(ROW()-1)))*($F711=$F$1:INDIRECT("$F"&amp;(ROW()-1))))</f>
        <v>695</v>
      </c>
      <c r="K711" s="2" cm="1">
        <f t="array" aca="1" ref="K711" ca="1">IF($I711&gt;0,IF(INDEX($C:$C,$I711)=$C711,INDEX($S:$S,$I711),INDEX($T:$T,$I711)),1000)</f>
        <v>1196.9590055312867</v>
      </c>
      <c r="L711" s="2" cm="1">
        <f t="array" aca="1" ref="L711" ca="1">IF($J711&gt;0,IF(INDEX($C:$C,$J711)=$F711,INDEX($S:$S,$J711),INDEX($T:$T,$J711)),1000)</f>
        <v>1082.21317553684</v>
      </c>
      <c r="M711">
        <f t="shared" ca="1" si="72"/>
        <v>982.64695753095464</v>
      </c>
      <c r="N711">
        <f t="shared" ca="1" si="73"/>
        <v>507.61323723441603</v>
      </c>
      <c r="O711">
        <f t="shared" ca="1" si="74"/>
        <v>0.65937945667646614</v>
      </c>
      <c r="P711">
        <f t="shared" ca="1" si="75"/>
        <v>0.34062054332353392</v>
      </c>
      <c r="Q711">
        <f t="shared" si="68"/>
        <v>1</v>
      </c>
      <c r="R711">
        <f t="shared" si="69"/>
        <v>0</v>
      </c>
      <c r="S711" s="2">
        <f t="shared" ca="1" si="76"/>
        <v>1207.8588629176397</v>
      </c>
      <c r="T711" s="2">
        <f t="shared" ca="1" si="77"/>
        <v>1071.313318150487</v>
      </c>
      <c r="V711" t="s">
        <v>93</v>
      </c>
      <c r="W711" t="s">
        <v>29</v>
      </c>
      <c r="X711" t="s">
        <v>20</v>
      </c>
      <c r="Y711" t="s">
        <v>30</v>
      </c>
      <c r="Z711" t="s">
        <v>32</v>
      </c>
      <c r="AA711" t="s">
        <v>22</v>
      </c>
      <c r="AB711" t="s">
        <v>79</v>
      </c>
      <c r="AC711" t="s">
        <v>23</v>
      </c>
      <c r="AD711" t="s">
        <v>38</v>
      </c>
      <c r="AE711" t="s">
        <v>54</v>
      </c>
      <c r="AF711" t="s">
        <v>28</v>
      </c>
      <c r="AG711" t="s">
        <v>21</v>
      </c>
      <c r="AH711" t="s">
        <v>25</v>
      </c>
      <c r="AI711" t="s">
        <v>49</v>
      </c>
      <c r="AJ711" t="s">
        <v>35</v>
      </c>
      <c r="AK711" t="s">
        <v>56</v>
      </c>
      <c r="AL711" t="s">
        <v>61</v>
      </c>
      <c r="AM711" t="s">
        <v>43</v>
      </c>
      <c r="AN711" t="s">
        <v>72</v>
      </c>
      <c r="AO711" t="s">
        <v>42</v>
      </c>
      <c r="AP711" t="s">
        <v>59</v>
      </c>
      <c r="AQ711" t="s">
        <v>58</v>
      </c>
      <c r="AR711" t="s">
        <v>57</v>
      </c>
      <c r="AS711" t="s">
        <v>55</v>
      </c>
      <c r="AT711" t="s">
        <v>62</v>
      </c>
      <c r="AU711" t="s">
        <v>24</v>
      </c>
      <c r="AV711" t="s">
        <v>44</v>
      </c>
      <c r="AW711" t="s">
        <v>41</v>
      </c>
      <c r="AX711" t="s">
        <v>39</v>
      </c>
      <c r="AY711" t="s">
        <v>47</v>
      </c>
      <c r="AZ711" t="s">
        <v>52</v>
      </c>
      <c r="BA711" t="s">
        <v>36</v>
      </c>
      <c r="BB711" t="s">
        <v>64</v>
      </c>
      <c r="BC711" t="s">
        <v>48</v>
      </c>
      <c r="BD711" t="s">
        <v>71</v>
      </c>
      <c r="BE711" t="s">
        <v>46</v>
      </c>
      <c r="BF711" t="s">
        <v>26</v>
      </c>
      <c r="BG711" t="s">
        <v>78</v>
      </c>
      <c r="BH711" t="s">
        <v>77</v>
      </c>
      <c r="BI711" t="s">
        <v>76</v>
      </c>
      <c r="BJ711" t="s">
        <v>74</v>
      </c>
      <c r="BK711" t="s">
        <v>27</v>
      </c>
      <c r="BL711" t="s">
        <v>34</v>
      </c>
      <c r="BM711" t="s">
        <v>31</v>
      </c>
      <c r="BN711" t="s">
        <v>37</v>
      </c>
      <c r="BO711" t="s">
        <v>73</v>
      </c>
      <c r="BP711" t="s">
        <v>60</v>
      </c>
      <c r="BQ711" t="s">
        <v>68</v>
      </c>
      <c r="BR711" t="s">
        <v>75</v>
      </c>
      <c r="BS711" t="s">
        <v>70</v>
      </c>
      <c r="BT711" t="s">
        <v>50</v>
      </c>
      <c r="BU711" t="s">
        <v>40</v>
      </c>
      <c r="BV711" t="s">
        <v>45</v>
      </c>
      <c r="BW711" t="s">
        <v>67</v>
      </c>
      <c r="BX711" t="s">
        <v>65</v>
      </c>
      <c r="BY711" t="s">
        <v>63</v>
      </c>
      <c r="BZ711" t="s">
        <v>66</v>
      </c>
      <c r="CA711" t="s">
        <v>51</v>
      </c>
      <c r="CB711" t="s">
        <v>53</v>
      </c>
      <c r="CC711" t="s">
        <v>87</v>
      </c>
      <c r="CD711" t="s">
        <v>69</v>
      </c>
    </row>
    <row r="712" spans="1:86" x14ac:dyDescent="0.25">
      <c r="A712" t="s">
        <v>253</v>
      </c>
      <c r="B712" t="s">
        <v>114</v>
      </c>
      <c r="C712" t="str">
        <f t="shared" si="78"/>
        <v>https://www.haxx.se/home/games/othello/index.shtml!Expert</v>
      </c>
      <c r="D712" t="s">
        <v>94</v>
      </c>
      <c r="E712" t="s">
        <v>95</v>
      </c>
      <c r="F712" t="str">
        <f t="shared" si="79"/>
        <v>https://www.mathsisfun.com/games/reversi.html!Hard</v>
      </c>
      <c r="G712">
        <v>57</v>
      </c>
      <c r="H712">
        <v>7</v>
      </c>
      <c r="I712" cm="1">
        <f t="array" aca="1" ref="I712" ca="1">MAX(ROW($C$1:INDIRECT("$C"&amp;(ROW()-1)))*($C712=$C$1:INDIRECT("$C"&amp;(ROW()-1))),ROW($F$1:INDIRECT("$F"&amp;(ROW()-1)))*($C712=$F$1:INDIRECT("$F"&amp;(ROW()-1))))</f>
        <v>711</v>
      </c>
      <c r="J712" cm="1">
        <f t="array" aca="1" ref="J712" ca="1">MAX(ROW($C$1:INDIRECT("$C"&amp;(ROW()-1)))*($F712=$C$1:INDIRECT("$C"&amp;(ROW()-1))),ROW($F$1:INDIRECT("$F"&amp;(ROW()-1)))*($F712=$F$1:INDIRECT("$F"&amp;(ROW()-1))))</f>
        <v>703</v>
      </c>
      <c r="K712" s="2" cm="1">
        <f t="array" aca="1" ref="K712" ca="1">IF($I712&gt;0,IF(INDEX($C:$C,$I712)=$C712,INDEX($S:$S,$I712),INDEX($T:$T,$I712)),1000)</f>
        <v>1207.8588629176397</v>
      </c>
      <c r="L712" s="2" cm="1">
        <f t="array" aca="1" ref="L712" ca="1">IF($J712&gt;0,IF(INDEX($C:$C,$J712)=$F712,INDEX($S:$S,$J712),INDEX($T:$T,$J712)),1000)</f>
        <v>1025.7961460319978</v>
      </c>
      <c r="M712">
        <f t="shared" ca="1" si="72"/>
        <v>1046.278153588956</v>
      </c>
      <c r="N712">
        <f t="shared" ca="1" si="73"/>
        <v>366.85155566742685</v>
      </c>
      <c r="O712">
        <f t="shared" ca="1" si="74"/>
        <v>0.74039781821551864</v>
      </c>
      <c r="P712">
        <f t="shared" ca="1" si="75"/>
        <v>0.25960218178448141</v>
      </c>
      <c r="Q712">
        <f t="shared" si="68"/>
        <v>1</v>
      </c>
      <c r="R712">
        <f t="shared" si="69"/>
        <v>0</v>
      </c>
      <c r="S712" s="2">
        <f t="shared" ca="1" si="76"/>
        <v>1216.1661327347431</v>
      </c>
      <c r="T712" s="2">
        <f t="shared" ca="1" si="77"/>
        <v>1017.4888762148944</v>
      </c>
    </row>
    <row r="713" spans="1:86" x14ac:dyDescent="0.25">
      <c r="A713" t="s">
        <v>253</v>
      </c>
      <c r="B713" t="s">
        <v>114</v>
      </c>
      <c r="C713" t="str">
        <f t="shared" si="78"/>
        <v>https://www.haxx.se/home/games/othello/index.shtml!Expert</v>
      </c>
      <c r="D713" t="s">
        <v>17</v>
      </c>
      <c r="E713">
        <v>8</v>
      </c>
      <c r="F713" t="str">
        <f t="shared" si="79"/>
        <v>https://www.enil.no/othello!8</v>
      </c>
      <c r="G713">
        <v>25</v>
      </c>
      <c r="H713">
        <v>39</v>
      </c>
      <c r="I713" cm="1">
        <f t="array" aca="1" ref="I713" ca="1">MAX(ROW($C$1:INDIRECT("$C"&amp;(ROW()-1)))*($C713=$C$1:INDIRECT("$C"&amp;(ROW()-1))),ROW($F$1:INDIRECT("$F"&amp;(ROW()-1)))*($C713=$F$1:INDIRECT("$F"&amp;(ROW()-1))))</f>
        <v>712</v>
      </c>
      <c r="J713" cm="1">
        <f t="array" aca="1" ref="J713" ca="1">MAX(ROW($C$1:INDIRECT("$C"&amp;(ROW()-1)))*($F713=$C$1:INDIRECT("$C"&amp;(ROW()-1))),ROW($F$1:INDIRECT("$F"&amp;(ROW()-1)))*($F713=$F$1:INDIRECT("$F"&amp;(ROW()-1))))</f>
        <v>696</v>
      </c>
      <c r="K713" s="2" cm="1">
        <f t="array" aca="1" ref="K713" ca="1">IF($I713&gt;0,IF(INDEX($C:$C,$I713)=$C713,INDEX($S:$S,$I713),INDEX($T:$T,$I713)),1000)</f>
        <v>1216.1661327347431</v>
      </c>
      <c r="L713" s="2" cm="1">
        <f t="array" aca="1" ref="L713" ca="1">IF($J713&gt;0,IF(INDEX($C:$C,$J713)=$F713,INDEX($S:$S,$J713),INDEX($T:$T,$J713)),1000)</f>
        <v>1347.2216829102338</v>
      </c>
      <c r="M713">
        <f t="shared" ca="1" si="72"/>
        <v>1097.5273002665633</v>
      </c>
      <c r="N713">
        <f t="shared" ca="1" si="73"/>
        <v>2333.7493353777504</v>
      </c>
      <c r="O713">
        <f t="shared" ca="1" si="74"/>
        <v>0.31985975390773858</v>
      </c>
      <c r="P713">
        <f t="shared" ca="1" si="75"/>
        <v>0.68014024609226142</v>
      </c>
      <c r="Q713">
        <f t="shared" si="68"/>
        <v>0</v>
      </c>
      <c r="R713">
        <f t="shared" si="69"/>
        <v>1</v>
      </c>
      <c r="S713" s="2">
        <f t="shared" ca="1" si="76"/>
        <v>1205.9306206096956</v>
      </c>
      <c r="T713" s="2">
        <f t="shared" ca="1" si="77"/>
        <v>1357.4571950352813</v>
      </c>
      <c r="V713" t="s">
        <v>92</v>
      </c>
      <c r="W713" t="s">
        <v>29</v>
      </c>
      <c r="X713" t="s">
        <v>20</v>
      </c>
      <c r="Y713" t="s">
        <v>30</v>
      </c>
      <c r="Z713" t="s">
        <v>78</v>
      </c>
      <c r="AA713" t="s">
        <v>72</v>
      </c>
      <c r="AB713" t="s">
        <v>38</v>
      </c>
      <c r="AC713" t="s">
        <v>42</v>
      </c>
      <c r="AD713" t="s">
        <v>74</v>
      </c>
      <c r="AE713" t="s">
        <v>33</v>
      </c>
      <c r="AF713" t="s">
        <v>32</v>
      </c>
      <c r="AG713" t="s">
        <v>36</v>
      </c>
      <c r="AH713" t="s">
        <v>39</v>
      </c>
      <c r="AI713" t="s">
        <v>56</v>
      </c>
      <c r="AJ713" t="s">
        <v>58</v>
      </c>
      <c r="AK713" t="s">
        <v>71</v>
      </c>
      <c r="AL713" t="s">
        <v>70</v>
      </c>
      <c r="AM713" t="s">
        <v>62</v>
      </c>
      <c r="AN713" t="s">
        <v>59</v>
      </c>
      <c r="AO713" t="s">
        <v>77</v>
      </c>
      <c r="AP713" t="s">
        <v>75</v>
      </c>
      <c r="AQ713" t="s">
        <v>22</v>
      </c>
      <c r="AR713" t="s">
        <v>49</v>
      </c>
      <c r="AS713" t="s">
        <v>73</v>
      </c>
      <c r="AT713" t="s">
        <v>68</v>
      </c>
      <c r="AU713" t="s">
        <v>21</v>
      </c>
      <c r="AV713" t="s">
        <v>24</v>
      </c>
      <c r="AW713" t="s">
        <v>50</v>
      </c>
      <c r="AX713" t="s">
        <v>55</v>
      </c>
      <c r="AY713" t="s">
        <v>79</v>
      </c>
      <c r="AZ713" t="s">
        <v>51</v>
      </c>
      <c r="BA713" t="s">
        <v>46</v>
      </c>
      <c r="BB713" t="s">
        <v>26</v>
      </c>
      <c r="BC713" t="s">
        <v>31</v>
      </c>
      <c r="BD713" t="s">
        <v>47</v>
      </c>
      <c r="BE713" t="s">
        <v>23</v>
      </c>
      <c r="BF713" t="s">
        <v>34</v>
      </c>
      <c r="BG713" t="s">
        <v>27</v>
      </c>
      <c r="BH713" t="s">
        <v>28</v>
      </c>
      <c r="BI713" t="s">
        <v>76</v>
      </c>
      <c r="BJ713" t="s">
        <v>67</v>
      </c>
      <c r="BK713" t="s">
        <v>35</v>
      </c>
      <c r="BL713" t="s">
        <v>53</v>
      </c>
      <c r="BM713" t="s">
        <v>25</v>
      </c>
      <c r="BN713" t="s">
        <v>44</v>
      </c>
      <c r="BO713" t="s">
        <v>48</v>
      </c>
      <c r="BP713" t="s">
        <v>66</v>
      </c>
      <c r="BQ713" t="s">
        <v>69</v>
      </c>
      <c r="BR713" t="s">
        <v>63</v>
      </c>
      <c r="BS713" t="s">
        <v>65</v>
      </c>
      <c r="BT713" t="s">
        <v>64</v>
      </c>
      <c r="BU713" t="s">
        <v>57</v>
      </c>
      <c r="BV713" t="s">
        <v>54</v>
      </c>
      <c r="BW713" t="s">
        <v>61</v>
      </c>
      <c r="BX713" t="s">
        <v>60</v>
      </c>
      <c r="BY713" t="s">
        <v>41</v>
      </c>
      <c r="BZ713" t="s">
        <v>87</v>
      </c>
      <c r="CA713" t="s">
        <v>52</v>
      </c>
      <c r="CB713" t="s">
        <v>40</v>
      </c>
      <c r="CC713" t="s">
        <v>45</v>
      </c>
      <c r="CD713" t="s">
        <v>37</v>
      </c>
    </row>
    <row r="714" spans="1:86" x14ac:dyDescent="0.25">
      <c r="A714" t="s">
        <v>253</v>
      </c>
      <c r="B714" t="s">
        <v>114</v>
      </c>
      <c r="C714" t="str">
        <f t="shared" si="78"/>
        <v>https://www.haxx.se/home/games/othello/index.shtml!Expert</v>
      </c>
      <c r="D714" t="s">
        <v>190</v>
      </c>
      <c r="E714">
        <v>10</v>
      </c>
      <c r="F714" t="str">
        <f t="shared" si="79"/>
        <v>https://ogeon.github.io/reversi/!10</v>
      </c>
      <c r="G714">
        <v>26</v>
      </c>
      <c r="H714">
        <v>37</v>
      </c>
      <c r="I714" cm="1">
        <f t="array" aca="1" ref="I714" ca="1">MAX(ROW($C$1:INDIRECT("$C"&amp;(ROW()-1)))*($C714=$C$1:INDIRECT("$C"&amp;(ROW()-1))),ROW($F$1:INDIRECT("$F"&amp;(ROW()-1)))*($C714=$F$1:INDIRECT("$F"&amp;(ROW()-1))))</f>
        <v>713</v>
      </c>
      <c r="J714" cm="1">
        <f t="array" aca="1" ref="J714" ca="1">MAX(ROW($C$1:INDIRECT("$C"&amp;(ROW()-1)))*($F714=$C$1:INDIRECT("$C"&amp;(ROW()-1))),ROW($F$1:INDIRECT("$F"&amp;(ROW()-1)))*($F714=$F$1:INDIRECT("$F"&amp;(ROW()-1))))</f>
        <v>697</v>
      </c>
      <c r="K714" s="2" cm="1">
        <f t="array" aca="1" ref="K714" ca="1">IF($I714&gt;0,IF(INDEX($C:$C,$I714)=$C714,INDEX($S:$S,$I714),INDEX($T:$T,$I714)),1000)</f>
        <v>1205.9306206096956</v>
      </c>
      <c r="L714" s="2" cm="1">
        <f t="array" aca="1" ref="L714" ca="1">IF($J714&gt;0,IF(INDEX($C:$C,$J714)=$F714,INDEX($S:$S,$J714),INDEX($T:$T,$J714)),1000)</f>
        <v>1103.2211198914156</v>
      </c>
      <c r="M714">
        <f t="shared" ca="1" si="72"/>
        <v>1034.7288342743459</v>
      </c>
      <c r="N714">
        <f t="shared" ca="1" si="73"/>
        <v>572.86567339372925</v>
      </c>
      <c r="O714">
        <f t="shared" ca="1" si="74"/>
        <v>0.64365039152521764</v>
      </c>
      <c r="P714">
        <f t="shared" ca="1" si="75"/>
        <v>0.35634960847478248</v>
      </c>
      <c r="Q714">
        <f t="shared" si="68"/>
        <v>0</v>
      </c>
      <c r="R714">
        <f t="shared" si="69"/>
        <v>1</v>
      </c>
      <c r="S714" s="2">
        <f t="shared" ca="1" si="76"/>
        <v>1185.3338080808885</v>
      </c>
      <c r="T714" s="2">
        <f t="shared" ca="1" si="77"/>
        <v>1123.8179324202226</v>
      </c>
    </row>
    <row r="715" spans="1:86" x14ac:dyDescent="0.25">
      <c r="A715" t="s">
        <v>253</v>
      </c>
      <c r="B715" t="s">
        <v>114</v>
      </c>
      <c r="C715" t="str">
        <f t="shared" si="78"/>
        <v>https://www.haxx.se/home/games/othello/index.shtml!Expert</v>
      </c>
      <c r="D715" t="s">
        <v>129</v>
      </c>
      <c r="E715" t="s">
        <v>95</v>
      </c>
      <c r="F715" t="str">
        <f t="shared" si="79"/>
        <v>http://www.midnightbeach.com/jon/ReversiScript/!Hard</v>
      </c>
      <c r="G715">
        <v>55</v>
      </c>
      <c r="H715">
        <v>9</v>
      </c>
      <c r="I715" cm="1">
        <f t="array" aca="1" ref="I715" ca="1">MAX(ROW($C$1:INDIRECT("$C"&amp;(ROW()-1)))*($C715=$C$1:INDIRECT("$C"&amp;(ROW()-1))),ROW($F$1:INDIRECT("$F"&amp;(ROW()-1)))*($C715=$F$1:INDIRECT("$F"&amp;(ROW()-1))))</f>
        <v>714</v>
      </c>
      <c r="J715" cm="1">
        <f t="array" aca="1" ref="J715" ca="1">MAX(ROW($C$1:INDIRECT("$C"&amp;(ROW()-1)))*($F715=$C$1:INDIRECT("$C"&amp;(ROW()-1))),ROW($F$1:INDIRECT("$F"&amp;(ROW()-1)))*($F715=$F$1:INDIRECT("$F"&amp;(ROW()-1))))</f>
        <v>670</v>
      </c>
      <c r="K715" s="2" cm="1">
        <f t="array" aca="1" ref="K715" ca="1">IF($I715&gt;0,IF(INDEX($C:$C,$I715)=$C715,INDEX($S:$S,$I715),INDEX($T:$T,$I715)),1000)</f>
        <v>1185.3338080808885</v>
      </c>
      <c r="L715" s="2" cm="1">
        <f t="array" aca="1" ref="L715" ca="1">IF($J715&gt;0,IF(INDEX($C:$C,$J715)=$F715,INDEX($S:$S,$J715),INDEX($T:$T,$J715)),1000)</f>
        <v>1005.0864716689305</v>
      </c>
      <c r="M715">
        <f t="shared" ca="1" si="72"/>
        <v>919.04022497417168</v>
      </c>
      <c r="N715">
        <f t="shared" ca="1" si="73"/>
        <v>325.62382924331183</v>
      </c>
      <c r="O715">
        <f t="shared" ca="1" si="74"/>
        <v>0.73838416226454739</v>
      </c>
      <c r="P715">
        <f t="shared" ca="1" si="75"/>
        <v>0.26161583773545266</v>
      </c>
      <c r="Q715">
        <f t="shared" si="68"/>
        <v>1</v>
      </c>
      <c r="R715">
        <f t="shared" si="69"/>
        <v>0</v>
      </c>
      <c r="S715" s="2">
        <f t="shared" ca="1" si="76"/>
        <v>1193.7055148884231</v>
      </c>
      <c r="T715" s="2">
        <f t="shared" ca="1" si="77"/>
        <v>996.71476486139602</v>
      </c>
    </row>
    <row r="716" spans="1:86" x14ac:dyDescent="0.25">
      <c r="A716" t="s">
        <v>253</v>
      </c>
      <c r="B716" t="s">
        <v>114</v>
      </c>
      <c r="C716" t="str">
        <f t="shared" si="78"/>
        <v>https://www.haxx.se/home/games/othello/index.shtml!Expert</v>
      </c>
      <c r="D716" t="s">
        <v>194</v>
      </c>
      <c r="F716" t="str">
        <f t="shared" si="79"/>
        <v>https://www.hanshq.net/files/othello/web/web_othello.html!</v>
      </c>
      <c r="G716">
        <v>1</v>
      </c>
      <c r="H716">
        <v>61</v>
      </c>
      <c r="I716" cm="1">
        <f t="array" aca="1" ref="I716" ca="1">MAX(ROW($C$1:INDIRECT("$C"&amp;(ROW()-1)))*($C716=$C$1:INDIRECT("$C"&amp;(ROW()-1))),ROW($F$1:INDIRECT("$F"&amp;(ROW()-1)))*($C716=$F$1:INDIRECT("$F"&amp;(ROW()-1))))</f>
        <v>715</v>
      </c>
      <c r="J716" cm="1">
        <f t="array" aca="1" ref="J716" ca="1">MAX(ROW($C$1:INDIRECT("$C"&amp;(ROW()-1)))*($F716=$C$1:INDIRECT("$C"&amp;(ROW()-1))),ROW($F$1:INDIRECT("$F"&amp;(ROW()-1)))*($F716=$F$1:INDIRECT("$F"&amp;(ROW()-1))))</f>
        <v>700</v>
      </c>
      <c r="K716" s="2" cm="1">
        <f t="array" aca="1" ref="K716" ca="1">IF($I716&gt;0,IF(INDEX($C:$C,$I716)=$C716,INDEX($S:$S,$I716),INDEX($T:$T,$I716)),1000)</f>
        <v>1193.7055148884231</v>
      </c>
      <c r="L716" s="2" cm="1">
        <f t="array" aca="1" ref="L716" ca="1">IF($J716&gt;0,IF(INDEX($C:$C,$J716)=$F716,INDEX($S:$S,$J716),INDEX($T:$T,$J716)),1000)</f>
        <v>1276.5735907326884</v>
      </c>
      <c r="M716">
        <f t="shared" ca="1" si="72"/>
        <v>964.4146239929421</v>
      </c>
      <c r="N716">
        <f t="shared" ca="1" si="73"/>
        <v>1553.9390368431609</v>
      </c>
      <c r="O716">
        <f t="shared" ca="1" si="74"/>
        <v>0.38295440350214865</v>
      </c>
      <c r="P716">
        <f t="shared" ca="1" si="75"/>
        <v>0.6170455964978514</v>
      </c>
      <c r="Q716">
        <f t="shared" si="68"/>
        <v>0</v>
      </c>
      <c r="R716">
        <f t="shared" si="69"/>
        <v>1</v>
      </c>
      <c r="S716" s="2">
        <f t="shared" ca="1" si="76"/>
        <v>1181.4509739763544</v>
      </c>
      <c r="T716" s="2">
        <f t="shared" ca="1" si="77"/>
        <v>1288.8281316447571</v>
      </c>
    </row>
    <row r="717" spans="1:86" x14ac:dyDescent="0.25">
      <c r="A717" t="s">
        <v>253</v>
      </c>
      <c r="B717" t="s">
        <v>114</v>
      </c>
      <c r="C717" t="str">
        <f t="shared" si="78"/>
        <v>https://www.haxx.se/home/games/othello/index.shtml!Expert</v>
      </c>
      <c r="D717" t="s">
        <v>197</v>
      </c>
      <c r="F717" t="str">
        <f t="shared" si="79"/>
        <v>http://www.quickhack.net/flipout/demo/!</v>
      </c>
      <c r="G717">
        <v>21</v>
      </c>
      <c r="H717">
        <v>43</v>
      </c>
      <c r="I717" cm="1">
        <f t="array" aca="1" ref="I717" ca="1">MAX(ROW($C$1:INDIRECT("$C"&amp;(ROW()-1)))*($C717=$C$1:INDIRECT("$C"&amp;(ROW()-1))),ROW($F$1:INDIRECT("$F"&amp;(ROW()-1)))*($C717=$F$1:INDIRECT("$F"&amp;(ROW()-1))))</f>
        <v>716</v>
      </c>
      <c r="J717" cm="1">
        <f t="array" aca="1" ref="J717" ca="1">MAX(ROW($C$1:INDIRECT("$C"&amp;(ROW()-1)))*($F717=$C$1:INDIRECT("$C"&amp;(ROW()-1))),ROW($F$1:INDIRECT("$F"&amp;(ROW()-1)))*($F717=$F$1:INDIRECT("$F"&amp;(ROW()-1))))</f>
        <v>701</v>
      </c>
      <c r="K717" s="2" cm="1">
        <f t="array" aca="1" ref="K717" ca="1">IF($I717&gt;0,IF(INDEX($C:$C,$I717)=$C717,INDEX($S:$S,$I717),INDEX($T:$T,$I717)),1000)</f>
        <v>1181.4509739763544</v>
      </c>
      <c r="L717" s="2" cm="1">
        <f t="array" aca="1" ref="L717" ca="1">IF($J717&gt;0,IF(INDEX($C:$C,$J717)=$F717,INDEX($S:$S,$J717),INDEX($T:$T,$J717)),1000)</f>
        <v>1044.9053305392624</v>
      </c>
      <c r="M717">
        <f t="shared" ca="1" si="72"/>
        <v>898.72626694829614</v>
      </c>
      <c r="N717">
        <f t="shared" ca="1" si="73"/>
        <v>409.50888253265322</v>
      </c>
      <c r="O717">
        <f t="shared" ca="1" si="74"/>
        <v>0.68697608935585586</v>
      </c>
      <c r="P717">
        <f t="shared" ca="1" si="75"/>
        <v>0.31302391064414414</v>
      </c>
      <c r="Q717">
        <f t="shared" si="68"/>
        <v>0</v>
      </c>
      <c r="R717">
        <f t="shared" si="69"/>
        <v>1</v>
      </c>
      <c r="S717" s="2">
        <f t="shared" ca="1" si="76"/>
        <v>1159.4677391169669</v>
      </c>
      <c r="T717" s="2">
        <f t="shared" ca="1" si="77"/>
        <v>1066.8885653986499</v>
      </c>
    </row>
    <row r="718" spans="1:86" x14ac:dyDescent="0.25">
      <c r="A718" t="s">
        <v>253</v>
      </c>
      <c r="B718" t="s">
        <v>114</v>
      </c>
      <c r="C718" t="str">
        <f t="shared" si="78"/>
        <v>https://www.haxx.se/home/games/othello/index.shtml!Expert</v>
      </c>
      <c r="D718" t="s">
        <v>118</v>
      </c>
      <c r="F718" t="str">
        <f t="shared" si="79"/>
        <v>http://omerkel.github.io/UCThello/html5/src/!</v>
      </c>
      <c r="G718">
        <v>51</v>
      </c>
      <c r="H718">
        <v>0</v>
      </c>
      <c r="I718" cm="1">
        <f t="array" aca="1" ref="I718" ca="1">MAX(ROW($C$1:INDIRECT("$C"&amp;(ROW()-1)))*($C718=$C$1:INDIRECT("$C"&amp;(ROW()-1))),ROW($F$1:INDIRECT("$F"&amp;(ROW()-1)))*($C718=$F$1:INDIRECT("$F"&amp;(ROW()-1))))</f>
        <v>717</v>
      </c>
      <c r="J718" cm="1">
        <f t="array" aca="1" ref="J718" ca="1">MAX(ROW($C$1:INDIRECT("$C"&amp;(ROW()-1)))*($F718=$C$1:INDIRECT("$C"&amp;(ROW()-1))),ROW($F$1:INDIRECT("$F"&amp;(ROW()-1)))*($F718=$F$1:INDIRECT("$F"&amp;(ROW()-1))))</f>
        <v>672</v>
      </c>
      <c r="K718" s="2" cm="1">
        <f t="array" aca="1" ref="K718" ca="1">IF($I718&gt;0,IF(INDEX($C:$C,$I718)=$C718,INDEX($S:$S,$I718),INDEX($T:$T,$I718)),1000)</f>
        <v>1159.4677391169669</v>
      </c>
      <c r="L718" s="2" cm="1">
        <f t="array" aca="1" ref="L718" ca="1">IF($J718&gt;0,IF(INDEX($C:$C,$J718)=$F718,INDEX($S:$S,$J718),INDEX($T:$T,$J718)),1000)</f>
        <v>1007.4952466146714</v>
      </c>
      <c r="M718">
        <f t="shared" ca="1" si="72"/>
        <v>791.89818538637303</v>
      </c>
      <c r="N718">
        <f t="shared" ca="1" si="73"/>
        <v>330.17038529625557</v>
      </c>
      <c r="O718">
        <f t="shared" ca="1" si="74"/>
        <v>0.70574847747906255</v>
      </c>
      <c r="P718">
        <f t="shared" ca="1" si="75"/>
        <v>0.29425152252093745</v>
      </c>
      <c r="Q718">
        <f t="shared" si="68"/>
        <v>1</v>
      </c>
      <c r="R718">
        <f t="shared" si="69"/>
        <v>0</v>
      </c>
      <c r="S718" s="2">
        <f t="shared" ca="1" si="76"/>
        <v>1168.8837878376369</v>
      </c>
      <c r="T718" s="2">
        <f t="shared" ca="1" si="77"/>
        <v>998.07919789400137</v>
      </c>
      <c r="V718" s="2"/>
    </row>
    <row r="719" spans="1:86" x14ac:dyDescent="0.25">
      <c r="A719" t="s">
        <v>253</v>
      </c>
      <c r="B719" t="s">
        <v>114</v>
      </c>
      <c r="C719" t="str">
        <f t="shared" si="78"/>
        <v>https://www.haxx.se/home/games/othello/index.shtml!Expert</v>
      </c>
      <c r="D719" t="s">
        <v>109</v>
      </c>
      <c r="E719" t="s">
        <v>95</v>
      </c>
      <c r="F719" t="str">
        <f t="shared" si="79"/>
        <v>https://hewgill.com/othello/!Hard</v>
      </c>
      <c r="G719">
        <v>45</v>
      </c>
      <c r="H719">
        <v>19</v>
      </c>
      <c r="I719" cm="1">
        <f t="array" aca="1" ref="I719" ca="1">MAX(ROW($C$1:INDIRECT("$C"&amp;(ROW()-1)))*($C719=$C$1:INDIRECT("$C"&amp;(ROW()-1))),ROW($F$1:INDIRECT("$F"&amp;(ROW()-1)))*($C719=$F$1:INDIRECT("$F"&amp;(ROW()-1))))</f>
        <v>718</v>
      </c>
      <c r="J719" cm="1">
        <f t="array" aca="1" ref="J719" ca="1">MAX(ROW($C$1:INDIRECT("$C"&amp;(ROW()-1)))*($F719=$C$1:INDIRECT("$C"&amp;(ROW()-1))),ROW($F$1:INDIRECT("$F"&amp;(ROW()-1)))*($F719=$F$1:INDIRECT("$F"&amp;(ROW()-1))))</f>
        <v>674</v>
      </c>
      <c r="K719" s="2" cm="1">
        <f t="array" aca="1" ref="K719" ca="1">IF($I719&gt;0,IF(INDEX($C:$C,$I719)=$C719,INDEX($S:$S,$I719),INDEX($T:$T,$I719)),1000)</f>
        <v>1168.8837878376369</v>
      </c>
      <c r="L719" s="2" cm="1">
        <f t="array" aca="1" ref="L719" ca="1">IF($J719&gt;0,IF(INDEX($C:$C,$J719)=$F719,INDEX($S:$S,$J719),INDEX($T:$T,$J719)),1000)</f>
        <v>1008.1871165399044</v>
      </c>
      <c r="M719">
        <f t="shared" ca="1" si="72"/>
        <v>836.00614479704961</v>
      </c>
      <c r="N719">
        <f t="shared" ca="1" si="73"/>
        <v>331.48798470444638</v>
      </c>
      <c r="O719">
        <f t="shared" ca="1" si="74"/>
        <v>0.71606882096616009</v>
      </c>
      <c r="P719">
        <f t="shared" ca="1" si="75"/>
        <v>0.28393117903383996</v>
      </c>
      <c r="Q719">
        <f t="shared" si="68"/>
        <v>1</v>
      </c>
      <c r="R719">
        <f t="shared" si="69"/>
        <v>0</v>
      </c>
      <c r="S719" s="2">
        <f t="shared" ca="1" si="76"/>
        <v>1177.9695855667198</v>
      </c>
      <c r="T719" s="2">
        <f t="shared" ca="1" si="77"/>
        <v>999.10131881082157</v>
      </c>
    </row>
    <row r="720" spans="1:86" x14ac:dyDescent="0.25">
      <c r="A720" t="s">
        <v>253</v>
      </c>
      <c r="B720" t="s">
        <v>114</v>
      </c>
      <c r="C720" t="str">
        <f t="shared" si="78"/>
        <v>https://www.haxx.se/home/games/othello/index.shtml!Expert</v>
      </c>
      <c r="D720" t="s">
        <v>113</v>
      </c>
      <c r="E720" t="s">
        <v>114</v>
      </c>
      <c r="F720" t="str">
        <f t="shared" si="79"/>
        <v>https://www.onlinespiele-sammlung.de/othello/othello-reversi-games/jean-christophe/!Expert</v>
      </c>
      <c r="G720">
        <v>43</v>
      </c>
      <c r="H720">
        <v>21</v>
      </c>
      <c r="I720" cm="1">
        <f t="array" aca="1" ref="I720" ca="1">MAX(ROW($C$1:INDIRECT("$C"&amp;(ROW()-1)))*($C720=$C$1:INDIRECT("$C"&amp;(ROW()-1))),ROW($F$1:INDIRECT("$F"&amp;(ROW()-1)))*($C720=$F$1:INDIRECT("$F"&amp;(ROW()-1))))</f>
        <v>719</v>
      </c>
      <c r="J720" cm="1">
        <f t="array" aca="1" ref="J720" ca="1">MAX(ROW($C$1:INDIRECT("$C"&amp;(ROW()-1)))*($F720=$C$1:INDIRECT("$C"&amp;(ROW()-1))),ROW($F$1:INDIRECT("$F"&amp;(ROW()-1)))*($F720=$F$1:INDIRECT("$F"&amp;(ROW()-1))))</f>
        <v>505</v>
      </c>
      <c r="K720" s="2" cm="1">
        <f t="array" aca="1" ref="K720" ca="1">IF($I720&gt;0,IF(INDEX($C:$C,$I720)=$C720,INDEX($S:$S,$I720),INDEX($T:$T,$I720)),1000)</f>
        <v>1177.9695855667198</v>
      </c>
      <c r="L720" s="2" cm="1">
        <f t="array" aca="1" ref="L720" ca="1">IF($J720&gt;0,IF(INDEX($C:$C,$J720)=$F720,INDEX($S:$S,$J720),INDEX($T:$T,$J720)),1000)</f>
        <v>1021.5238646370881</v>
      </c>
      <c r="M720">
        <f t="shared" ca="1" si="72"/>
        <v>880.89463286883733</v>
      </c>
      <c r="N720">
        <f t="shared" ca="1" si="73"/>
        <v>357.93952842807136</v>
      </c>
      <c r="O720">
        <f t="shared" ca="1" si="74"/>
        <v>0.71106743774860703</v>
      </c>
      <c r="P720">
        <f t="shared" ca="1" si="75"/>
        <v>0.28893256225139308</v>
      </c>
      <c r="Q720">
        <f t="shared" si="68"/>
        <v>1</v>
      </c>
      <c r="R720">
        <f t="shared" si="69"/>
        <v>0</v>
      </c>
      <c r="S720" s="2">
        <f t="shared" ca="1" si="76"/>
        <v>1187.2154275587645</v>
      </c>
      <c r="T720" s="2">
        <f t="shared" ca="1" si="77"/>
        <v>1012.2780226450435</v>
      </c>
    </row>
    <row r="721" spans="1:86" x14ac:dyDescent="0.25">
      <c r="A721" t="s">
        <v>253</v>
      </c>
      <c r="B721" t="s">
        <v>267</v>
      </c>
      <c r="C721" t="str">
        <f t="shared" si="78"/>
        <v>https://www.haxx.se/home/games/othello/index.shtml!Master</v>
      </c>
      <c r="D721" t="s">
        <v>17</v>
      </c>
      <c r="E721">
        <v>1</v>
      </c>
      <c r="F721" t="str">
        <f t="shared" si="79"/>
        <v>https://www.enil.no/othello!1</v>
      </c>
      <c r="G721">
        <v>62</v>
      </c>
      <c r="H721">
        <v>2</v>
      </c>
      <c r="I721" cm="1">
        <f t="array" aca="1" ref="I721" ca="1">MAX(ROW($C$1:INDIRECT("$C"&amp;(ROW()-1)))*($C721=$C$1:INDIRECT("$C"&amp;(ROW()-1))),ROW($F$1:INDIRECT("$F"&amp;(ROW()-1)))*($C721=$F$1:INDIRECT("$F"&amp;(ROW()-1))))</f>
        <v>699</v>
      </c>
      <c r="J721" cm="1">
        <f t="array" aca="1" ref="J721" ca="1">MAX(ROW($C$1:INDIRECT("$C"&amp;(ROW()-1)))*($F721=$C$1:INDIRECT("$C"&amp;(ROW()-1))),ROW($F$1:INDIRECT("$F"&amp;(ROW()-1)))*($F721=$F$1:INDIRECT("$F"&amp;(ROW()-1))))</f>
        <v>708</v>
      </c>
      <c r="K721" s="2" cm="1">
        <f t="array" aca="1" ref="K721" ca="1">IF($I721&gt;0,IF(INDEX($C:$C,$I721)=$C721,INDEX($S:$S,$I721),INDEX($T:$T,$I721)),1000)</f>
        <v>1309.4414499902505</v>
      </c>
      <c r="L721" s="2" cm="1">
        <f t="array" aca="1" ref="L721" ca="1">IF($J721&gt;0,IF(INDEX($C:$C,$J721)=$F721,INDEX($S:$S,$J721),INDEX($T:$T,$J721)),1000)</f>
        <v>1043.5720485089437</v>
      </c>
      <c r="M721">
        <f t="shared" ca="1" si="72"/>
        <v>1877.6023708532787</v>
      </c>
      <c r="N721">
        <f t="shared" ca="1" si="73"/>
        <v>406.3779369968538</v>
      </c>
      <c r="O721">
        <f t="shared" ca="1" si="74"/>
        <v>0.82207467568782588</v>
      </c>
      <c r="P721">
        <f t="shared" ca="1" si="75"/>
        <v>0.17792532431217398</v>
      </c>
      <c r="Q721">
        <f t="shared" si="68"/>
        <v>1</v>
      </c>
      <c r="R721">
        <f t="shared" si="69"/>
        <v>0</v>
      </c>
      <c r="S721" s="2">
        <f t="shared" ca="1" si="76"/>
        <v>1315.1350603682401</v>
      </c>
      <c r="T721" s="2">
        <f t="shared" ca="1" si="77"/>
        <v>1037.878438130954</v>
      </c>
      <c r="V721" t="s">
        <v>93</v>
      </c>
      <c r="W721" t="s">
        <v>29</v>
      </c>
      <c r="X721" t="s">
        <v>22</v>
      </c>
      <c r="Y721" t="s">
        <v>30</v>
      </c>
      <c r="Z721" t="s">
        <v>32</v>
      </c>
      <c r="AA721" t="s">
        <v>55</v>
      </c>
      <c r="AB721" t="s">
        <v>54</v>
      </c>
      <c r="AC721" t="s">
        <v>57</v>
      </c>
      <c r="AD721" t="s">
        <v>56</v>
      </c>
      <c r="AE721" t="s">
        <v>38</v>
      </c>
      <c r="AF721" t="s">
        <v>43</v>
      </c>
      <c r="AG721" t="s">
        <v>49</v>
      </c>
      <c r="AH721" t="s">
        <v>62</v>
      </c>
      <c r="AI721" t="s">
        <v>76</v>
      </c>
      <c r="AJ721" t="s">
        <v>58</v>
      </c>
      <c r="AK721" t="s">
        <v>48</v>
      </c>
      <c r="AL721" t="s">
        <v>61</v>
      </c>
      <c r="AM721" t="s">
        <v>79</v>
      </c>
      <c r="AN721" t="s">
        <v>60</v>
      </c>
      <c r="AO721" t="s">
        <v>59</v>
      </c>
      <c r="AP721" t="s">
        <v>63</v>
      </c>
      <c r="AQ721" t="s">
        <v>50</v>
      </c>
      <c r="AR721" t="s">
        <v>21</v>
      </c>
      <c r="AS721" t="s">
        <v>42</v>
      </c>
      <c r="AT721" t="s">
        <v>51</v>
      </c>
      <c r="AU721" t="s">
        <v>53</v>
      </c>
      <c r="AV721" t="s">
        <v>35</v>
      </c>
      <c r="AW721" t="s">
        <v>28</v>
      </c>
      <c r="AX721" t="s">
        <v>27</v>
      </c>
      <c r="AY721" t="s">
        <v>20</v>
      </c>
      <c r="AZ721" t="s">
        <v>23</v>
      </c>
      <c r="BA721" t="s">
        <v>26</v>
      </c>
      <c r="BB721" t="s">
        <v>34</v>
      </c>
      <c r="BC721" t="s">
        <v>87</v>
      </c>
      <c r="BD721" t="s">
        <v>31</v>
      </c>
      <c r="BE721" t="s">
        <v>37</v>
      </c>
      <c r="BF721" t="s">
        <v>74</v>
      </c>
      <c r="BG721" t="s">
        <v>71</v>
      </c>
      <c r="BH721" t="s">
        <v>70</v>
      </c>
      <c r="BI721" t="s">
        <v>66</v>
      </c>
      <c r="BJ721" t="s">
        <v>73</v>
      </c>
      <c r="BK721" t="s">
        <v>72</v>
      </c>
      <c r="BL721" t="s">
        <v>75</v>
      </c>
      <c r="BM721" t="s">
        <v>77</v>
      </c>
      <c r="BN721" t="s">
        <v>45</v>
      </c>
      <c r="BO721" t="s">
        <v>87</v>
      </c>
      <c r="BP721" t="s">
        <v>40</v>
      </c>
      <c r="BQ721" t="s">
        <v>46</v>
      </c>
      <c r="BR721" t="s">
        <v>44</v>
      </c>
      <c r="BS721" t="s">
        <v>52</v>
      </c>
      <c r="BT721" t="s">
        <v>69</v>
      </c>
      <c r="BU721" t="s">
        <v>87</v>
      </c>
      <c r="BV721" t="s">
        <v>67</v>
      </c>
      <c r="BW721" t="s">
        <v>68</v>
      </c>
      <c r="BX721" t="s">
        <v>65</v>
      </c>
      <c r="BY721" t="s">
        <v>64</v>
      </c>
      <c r="BZ721" t="s">
        <v>78</v>
      </c>
      <c r="CA721" t="s">
        <v>36</v>
      </c>
      <c r="CB721" t="s">
        <v>39</v>
      </c>
      <c r="CC721" t="s">
        <v>25</v>
      </c>
      <c r="CD721" t="s">
        <v>41</v>
      </c>
      <c r="CE721" t="s">
        <v>87</v>
      </c>
      <c r="CF721" t="s">
        <v>47</v>
      </c>
      <c r="CG721" t="s">
        <v>87</v>
      </c>
      <c r="CH721" t="s">
        <v>24</v>
      </c>
    </row>
    <row r="722" spans="1:86" x14ac:dyDescent="0.25">
      <c r="A722" t="s">
        <v>253</v>
      </c>
      <c r="B722" t="s">
        <v>267</v>
      </c>
      <c r="C722" t="str">
        <f t="shared" si="78"/>
        <v>https://www.haxx.se/home/games/othello/index.shtml!Master</v>
      </c>
      <c r="D722" t="s">
        <v>17</v>
      </c>
      <c r="E722">
        <v>3</v>
      </c>
      <c r="F722" t="str">
        <f t="shared" si="79"/>
        <v>https://www.enil.no/othello!3</v>
      </c>
      <c r="G722">
        <v>50</v>
      </c>
      <c r="H722">
        <v>14</v>
      </c>
      <c r="I722" cm="1">
        <f t="array" aca="1" ref="I722" ca="1">MAX(ROW($C$1:INDIRECT("$C"&amp;(ROW()-1)))*($C722=$C$1:INDIRECT("$C"&amp;(ROW()-1))),ROW($F$1:INDIRECT("$F"&amp;(ROW()-1)))*($C722=$F$1:INDIRECT("$F"&amp;(ROW()-1))))</f>
        <v>721</v>
      </c>
      <c r="J722" cm="1">
        <f t="array" aca="1" ref="J722" ca="1">MAX(ROW($C$1:INDIRECT("$C"&amp;(ROW()-1)))*($F722=$C$1:INDIRECT("$C"&amp;(ROW()-1))),ROW($F$1:INDIRECT("$F"&amp;(ROW()-1)))*($F722=$F$1:INDIRECT("$F"&amp;(ROW()-1))))</f>
        <v>709</v>
      </c>
      <c r="K722" s="2" cm="1">
        <f t="array" aca="1" ref="K722" ca="1">IF($I722&gt;0,IF(INDEX($C:$C,$I722)=$C722,INDEX($S:$S,$I722),INDEX($T:$T,$I722)),1000)</f>
        <v>1315.1350603682401</v>
      </c>
      <c r="L722" s="2" cm="1">
        <f t="array" aca="1" ref="L722" ca="1">IF($J722&gt;0,IF(INDEX($C:$C,$J722)=$F722,INDEX($S:$S,$J722),INDEX($T:$T,$J722)),1000)</f>
        <v>1183.9767310691659</v>
      </c>
      <c r="M722">
        <f t="shared" ca="1" si="72"/>
        <v>1940.1604662417874</v>
      </c>
      <c r="N722">
        <f t="shared" ca="1" si="73"/>
        <v>911.88868666452129</v>
      </c>
      <c r="O722">
        <f t="shared" ca="1" si="74"/>
        <v>0.6802689442658153</v>
      </c>
      <c r="P722">
        <f t="shared" ca="1" si="75"/>
        <v>0.3197310557341847</v>
      </c>
      <c r="Q722">
        <f t="shared" si="68"/>
        <v>1</v>
      </c>
      <c r="R722">
        <f t="shared" si="69"/>
        <v>0</v>
      </c>
      <c r="S722" s="2">
        <f t="shared" ca="1" si="76"/>
        <v>1325.3664541517342</v>
      </c>
      <c r="T722" s="2">
        <f t="shared" ca="1" si="77"/>
        <v>1173.7453372856719</v>
      </c>
      <c r="V722" t="s">
        <v>92</v>
      </c>
      <c r="W722" t="s">
        <v>29</v>
      </c>
      <c r="X722" t="s">
        <v>20</v>
      </c>
      <c r="Y722" t="s">
        <v>30</v>
      </c>
      <c r="Z722" t="s">
        <v>38</v>
      </c>
      <c r="AA722" t="s">
        <v>79</v>
      </c>
      <c r="AB722" t="s">
        <v>42</v>
      </c>
      <c r="AC722" t="s">
        <v>24</v>
      </c>
      <c r="AD722" t="s">
        <v>32</v>
      </c>
      <c r="AE722" t="s">
        <v>33</v>
      </c>
      <c r="AF722" t="s">
        <v>54</v>
      </c>
      <c r="AG722" t="s">
        <v>57</v>
      </c>
      <c r="AH722" t="s">
        <v>22</v>
      </c>
      <c r="AI722" t="s">
        <v>56</v>
      </c>
      <c r="AJ722" t="s">
        <v>21</v>
      </c>
      <c r="AK722" t="s">
        <v>48</v>
      </c>
      <c r="AL722" t="s">
        <v>76</v>
      </c>
      <c r="AM722" t="s">
        <v>72</v>
      </c>
      <c r="AN722" t="s">
        <v>62</v>
      </c>
      <c r="AO722" t="s">
        <v>58</v>
      </c>
      <c r="AP722" t="s">
        <v>78</v>
      </c>
      <c r="AQ722" t="s">
        <v>25</v>
      </c>
      <c r="AR722" t="s">
        <v>36</v>
      </c>
      <c r="AS722" t="s">
        <v>46</v>
      </c>
      <c r="AT722" t="s">
        <v>74</v>
      </c>
      <c r="AU722" t="s">
        <v>71</v>
      </c>
      <c r="AV722" t="s">
        <v>77</v>
      </c>
      <c r="AW722" t="s">
        <v>68</v>
      </c>
      <c r="AX722" t="s">
        <v>73</v>
      </c>
      <c r="AY722" t="s">
        <v>75</v>
      </c>
      <c r="AZ722" t="s">
        <v>55</v>
      </c>
      <c r="BA722" t="s">
        <v>41</v>
      </c>
      <c r="BB722" t="s">
        <v>61</v>
      </c>
      <c r="BC722" t="s">
        <v>60</v>
      </c>
      <c r="BD722" t="s">
        <v>63</v>
      </c>
      <c r="BE722" t="s">
        <v>31</v>
      </c>
      <c r="BF722" t="s">
        <v>59</v>
      </c>
      <c r="BG722" t="s">
        <v>69</v>
      </c>
      <c r="BH722" t="s">
        <v>70</v>
      </c>
      <c r="BI722" t="s">
        <v>66</v>
      </c>
      <c r="BJ722" t="s">
        <v>64</v>
      </c>
      <c r="BK722" t="s">
        <v>39</v>
      </c>
      <c r="BL722" t="s">
        <v>44</v>
      </c>
      <c r="BM722" t="s">
        <v>47</v>
      </c>
      <c r="BN722" t="s">
        <v>65</v>
      </c>
      <c r="BO722" t="s">
        <v>26</v>
      </c>
      <c r="BP722" t="s">
        <v>52</v>
      </c>
      <c r="BQ722" t="s">
        <v>49</v>
      </c>
      <c r="BR722" t="s">
        <v>34</v>
      </c>
      <c r="BS722" t="s">
        <v>37</v>
      </c>
      <c r="BT722" t="s">
        <v>27</v>
      </c>
      <c r="BU722" t="s">
        <v>23</v>
      </c>
      <c r="BV722" t="s">
        <v>45</v>
      </c>
      <c r="BW722" t="s">
        <v>40</v>
      </c>
      <c r="BX722" t="s">
        <v>67</v>
      </c>
      <c r="BY722" t="s">
        <v>87</v>
      </c>
      <c r="BZ722" t="s">
        <v>35</v>
      </c>
      <c r="CA722" t="s">
        <v>50</v>
      </c>
      <c r="CB722" t="s">
        <v>28</v>
      </c>
      <c r="CC722" t="s">
        <v>87</v>
      </c>
      <c r="CD722" t="s">
        <v>53</v>
      </c>
    </row>
    <row r="723" spans="1:86" x14ac:dyDescent="0.25">
      <c r="A723" t="s">
        <v>253</v>
      </c>
      <c r="B723" t="s">
        <v>267</v>
      </c>
      <c r="C723" t="str">
        <f t="shared" si="78"/>
        <v>https://www.haxx.se/home/games/othello/index.shtml!Master</v>
      </c>
      <c r="D723" t="s">
        <v>17</v>
      </c>
      <c r="E723">
        <v>5</v>
      </c>
      <c r="F723" t="str">
        <f t="shared" si="79"/>
        <v>https://www.enil.no/othello!5</v>
      </c>
      <c r="G723">
        <v>52</v>
      </c>
      <c r="H723">
        <v>12</v>
      </c>
      <c r="I723" cm="1">
        <f t="array" aca="1" ref="I723" ca="1">MAX(ROW($C$1:INDIRECT("$C"&amp;(ROW()-1)))*($C723=$C$1:INDIRECT("$C"&amp;(ROW()-1))),ROW($F$1:INDIRECT("$F"&amp;(ROW()-1)))*($C723=$F$1:INDIRECT("$F"&amp;(ROW()-1))))</f>
        <v>722</v>
      </c>
      <c r="J723" cm="1">
        <f t="array" aca="1" ref="J723" ca="1">MAX(ROW($C$1:INDIRECT("$C"&amp;(ROW()-1)))*($F723=$C$1:INDIRECT("$C"&amp;(ROW()-1))),ROW($F$1:INDIRECT("$F"&amp;(ROW()-1)))*($F723=$F$1:INDIRECT("$F"&amp;(ROW()-1))))</f>
        <v>710</v>
      </c>
      <c r="K723" s="2" cm="1">
        <f t="array" aca="1" ref="K723" ca="1">IF($I723&gt;0,IF(INDEX($C:$C,$I723)=$C723,INDEX($S:$S,$I723),INDEX($T:$T,$I723)),1000)</f>
        <v>1325.3664541517342</v>
      </c>
      <c r="L723" s="2" cm="1">
        <f t="array" aca="1" ref="L723" ca="1">IF($J723&gt;0,IF(INDEX($C:$C,$J723)=$F723,INDEX($S:$S,$J723),INDEX($T:$T,$J723)),1000)</f>
        <v>1242.015487529487</v>
      </c>
      <c r="M723">
        <f t="shared" ca="1" si="72"/>
        <v>2057.8614679569373</v>
      </c>
      <c r="N723">
        <f t="shared" ca="1" si="73"/>
        <v>1273.6166231900704</v>
      </c>
      <c r="O723">
        <f t="shared" ca="1" si="74"/>
        <v>0.61770223656143808</v>
      </c>
      <c r="P723">
        <f t="shared" ca="1" si="75"/>
        <v>0.38229776343856187</v>
      </c>
      <c r="Q723">
        <f t="shared" si="68"/>
        <v>1</v>
      </c>
      <c r="R723">
        <f t="shared" si="69"/>
        <v>0</v>
      </c>
      <c r="S723" s="2">
        <f t="shared" ca="1" si="76"/>
        <v>1337.5999825817682</v>
      </c>
      <c r="T723" s="2">
        <f t="shared" ca="1" si="77"/>
        <v>1229.7819590994529</v>
      </c>
      <c r="V723" t="s">
        <v>19</v>
      </c>
      <c r="W723" t="s">
        <v>42</v>
      </c>
      <c r="X723" t="s">
        <v>38</v>
      </c>
      <c r="Y723" t="s">
        <v>22</v>
      </c>
      <c r="Z723" t="s">
        <v>20</v>
      </c>
      <c r="AA723" t="s">
        <v>32</v>
      </c>
      <c r="AB723" t="s">
        <v>33</v>
      </c>
      <c r="AC723" t="s">
        <v>43</v>
      </c>
      <c r="AD723" t="s">
        <v>29</v>
      </c>
      <c r="AE723" t="s">
        <v>54</v>
      </c>
      <c r="AF723" t="s">
        <v>78</v>
      </c>
      <c r="AG723" t="s">
        <v>56</v>
      </c>
      <c r="AH723" t="s">
        <v>21</v>
      </c>
      <c r="AI723" t="s">
        <v>62</v>
      </c>
      <c r="AJ723" t="s">
        <v>23</v>
      </c>
      <c r="AK723" t="s">
        <v>26</v>
      </c>
      <c r="AL723" t="s">
        <v>49</v>
      </c>
      <c r="AM723" t="s">
        <v>35</v>
      </c>
      <c r="AN723" t="s">
        <v>34</v>
      </c>
      <c r="AO723" t="s">
        <v>28</v>
      </c>
      <c r="AP723" t="s">
        <v>55</v>
      </c>
      <c r="AQ723" t="s">
        <v>57</v>
      </c>
      <c r="AR723" t="s">
        <v>61</v>
      </c>
      <c r="AS723" t="s">
        <v>60</v>
      </c>
      <c r="AT723" t="s">
        <v>59</v>
      </c>
      <c r="AU723" t="s">
        <v>46</v>
      </c>
      <c r="AV723" t="s">
        <v>48</v>
      </c>
      <c r="AW723" t="s">
        <v>27</v>
      </c>
      <c r="AX723" t="s">
        <v>63</v>
      </c>
      <c r="AY723" t="s">
        <v>72</v>
      </c>
      <c r="AZ723" t="s">
        <v>53</v>
      </c>
      <c r="BA723" t="s">
        <v>71</v>
      </c>
      <c r="BB723" t="s">
        <v>76</v>
      </c>
      <c r="BC723" t="s">
        <v>30</v>
      </c>
      <c r="BD723" t="s">
        <v>77</v>
      </c>
      <c r="BE723" t="s">
        <v>24</v>
      </c>
      <c r="BF723" t="s">
        <v>74</v>
      </c>
      <c r="BG723" t="s">
        <v>36</v>
      </c>
      <c r="BH723" t="s">
        <v>70</v>
      </c>
      <c r="BI723" t="s">
        <v>68</v>
      </c>
      <c r="BJ723" t="s">
        <v>66</v>
      </c>
      <c r="BK723" t="s">
        <v>50</v>
      </c>
      <c r="BL723" t="s">
        <v>31</v>
      </c>
      <c r="BM723" t="s">
        <v>69</v>
      </c>
      <c r="BN723" t="s">
        <v>58</v>
      </c>
      <c r="BO723" t="s">
        <v>73</v>
      </c>
      <c r="BP723" t="s">
        <v>75</v>
      </c>
      <c r="BQ723" t="s">
        <v>37</v>
      </c>
      <c r="BR723" t="s">
        <v>45</v>
      </c>
      <c r="BS723" t="s">
        <v>87</v>
      </c>
      <c r="BT723" t="s">
        <v>51</v>
      </c>
      <c r="BU723" t="s">
        <v>87</v>
      </c>
      <c r="BV723" t="s">
        <v>64</v>
      </c>
      <c r="BW723" t="s">
        <v>39</v>
      </c>
      <c r="BX723" t="s">
        <v>65</v>
      </c>
      <c r="BY723" t="s">
        <v>25</v>
      </c>
      <c r="BZ723" t="s">
        <v>67</v>
      </c>
      <c r="CA723" t="s">
        <v>87</v>
      </c>
      <c r="CB723" t="s">
        <v>41</v>
      </c>
      <c r="CC723" t="s">
        <v>40</v>
      </c>
      <c r="CD723" t="s">
        <v>44</v>
      </c>
      <c r="CE723" t="s">
        <v>47</v>
      </c>
      <c r="CF723" t="s">
        <v>52</v>
      </c>
    </row>
    <row r="724" spans="1:86" x14ac:dyDescent="0.25">
      <c r="A724" t="s">
        <v>253</v>
      </c>
      <c r="B724" t="s">
        <v>267</v>
      </c>
      <c r="C724" t="str">
        <f t="shared" si="78"/>
        <v>https://www.haxx.se/home/games/othello/index.shtml!Master</v>
      </c>
      <c r="D724" t="s">
        <v>17</v>
      </c>
      <c r="E724">
        <v>2</v>
      </c>
      <c r="F724" t="str">
        <f t="shared" si="79"/>
        <v>https://www.enil.no/othello!2</v>
      </c>
      <c r="G724">
        <v>46</v>
      </c>
      <c r="H724">
        <v>18</v>
      </c>
      <c r="I724" cm="1">
        <f t="array" aca="1" ref="I724" ca="1">MAX(ROW($C$1:INDIRECT("$C"&amp;(ROW()-1)))*($C724=$C$1:INDIRECT("$C"&amp;(ROW()-1))),ROW($F$1:INDIRECT("$F"&amp;(ROW()-1)))*($C724=$F$1:INDIRECT("$F"&amp;(ROW()-1))))</f>
        <v>723</v>
      </c>
      <c r="J724" cm="1">
        <f t="array" aca="1" ref="J724" ca="1">MAX(ROW($C$1:INDIRECT("$C"&amp;(ROW()-1)))*($F724=$C$1:INDIRECT("$C"&amp;(ROW()-1))),ROW($F$1:INDIRECT("$F"&amp;(ROW()-1)))*($F724=$F$1:INDIRECT("$F"&amp;(ROW()-1))))</f>
        <v>711</v>
      </c>
      <c r="K724" s="2" cm="1">
        <f t="array" aca="1" ref="K724" ca="1">IF($I724&gt;0,IF(INDEX($C:$C,$I724)=$C724,INDEX($S:$S,$I724),INDEX($T:$T,$I724)),1000)</f>
        <v>1337.5999825817682</v>
      </c>
      <c r="L724" s="2" cm="1">
        <f t="array" aca="1" ref="L724" ca="1">IF($J724&gt;0,IF(INDEX($C:$C,$J724)=$F724,INDEX($S:$S,$J724),INDEX($T:$T,$J724)),1000)</f>
        <v>1071.313318150487</v>
      </c>
      <c r="M724">
        <f t="shared" ca="1" si="72"/>
        <v>2208.0045116280144</v>
      </c>
      <c r="N724">
        <f t="shared" ca="1" si="73"/>
        <v>476.74186970246154</v>
      </c>
      <c r="O724">
        <f t="shared" ca="1" si="74"/>
        <v>0.82242573338856573</v>
      </c>
      <c r="P724">
        <f t="shared" ca="1" si="75"/>
        <v>0.17757426661143436</v>
      </c>
      <c r="Q724">
        <f t="shared" si="68"/>
        <v>1</v>
      </c>
      <c r="R724">
        <f t="shared" si="69"/>
        <v>0</v>
      </c>
      <c r="S724" s="2">
        <f t="shared" ca="1" si="76"/>
        <v>1343.2823591133342</v>
      </c>
      <c r="T724" s="2">
        <f t="shared" ca="1" si="77"/>
        <v>1065.630941618921</v>
      </c>
      <c r="V724" t="s">
        <v>92</v>
      </c>
      <c r="W724" t="s">
        <v>38</v>
      </c>
      <c r="X724" t="s">
        <v>33</v>
      </c>
      <c r="Y724" t="s">
        <v>30</v>
      </c>
      <c r="Z724" t="s">
        <v>72</v>
      </c>
      <c r="AA724" t="s">
        <v>56</v>
      </c>
      <c r="AB724" t="s">
        <v>42</v>
      </c>
      <c r="AC724" t="s">
        <v>78</v>
      </c>
      <c r="AD724" t="s">
        <v>21</v>
      </c>
      <c r="AE724" t="s">
        <v>74</v>
      </c>
      <c r="AF724" t="s">
        <v>76</v>
      </c>
      <c r="AG724" t="s">
        <v>24</v>
      </c>
      <c r="AH724" t="s">
        <v>36</v>
      </c>
      <c r="AI724" t="s">
        <v>75</v>
      </c>
      <c r="AJ724" t="s">
        <v>48</v>
      </c>
      <c r="AK724" t="s">
        <v>25</v>
      </c>
      <c r="AL724" t="s">
        <v>29</v>
      </c>
      <c r="AM724" t="s">
        <v>46</v>
      </c>
      <c r="AN724" t="s">
        <v>41</v>
      </c>
      <c r="AO724" t="s">
        <v>44</v>
      </c>
      <c r="AP724" t="s">
        <v>47</v>
      </c>
      <c r="AQ724" t="s">
        <v>39</v>
      </c>
      <c r="AR724" t="s">
        <v>71</v>
      </c>
      <c r="AS724" t="s">
        <v>52</v>
      </c>
      <c r="AT724" t="s">
        <v>73</v>
      </c>
      <c r="AU724" t="s">
        <v>20</v>
      </c>
      <c r="AV724" t="s">
        <v>77</v>
      </c>
      <c r="AW724" t="s">
        <v>62</v>
      </c>
      <c r="AX724" t="s">
        <v>59</v>
      </c>
      <c r="AY724" t="s">
        <v>57</v>
      </c>
      <c r="AZ724" t="s">
        <v>63</v>
      </c>
      <c r="BA724" t="s">
        <v>79</v>
      </c>
      <c r="BB724" t="s">
        <v>22</v>
      </c>
      <c r="BC724" t="s">
        <v>54</v>
      </c>
      <c r="BD724" t="s">
        <v>61</v>
      </c>
      <c r="BE724" t="s">
        <v>60</v>
      </c>
      <c r="BF724" t="s">
        <v>55</v>
      </c>
      <c r="BG724" t="s">
        <v>23</v>
      </c>
      <c r="BH724" t="s">
        <v>26</v>
      </c>
      <c r="BI724" t="s">
        <v>32</v>
      </c>
      <c r="BJ724" t="s">
        <v>66</v>
      </c>
      <c r="BK724" t="s">
        <v>31</v>
      </c>
      <c r="BL724" t="s">
        <v>67</v>
      </c>
      <c r="BM724" t="s">
        <v>69</v>
      </c>
      <c r="BN724" t="s">
        <v>58</v>
      </c>
      <c r="BO724" t="s">
        <v>70</v>
      </c>
      <c r="BP724" t="s">
        <v>64</v>
      </c>
      <c r="BQ724" t="s">
        <v>65</v>
      </c>
      <c r="BR724" t="s">
        <v>68</v>
      </c>
      <c r="BS724" t="s">
        <v>87</v>
      </c>
      <c r="BT724" t="s">
        <v>40</v>
      </c>
      <c r="BU724" t="s">
        <v>45</v>
      </c>
      <c r="BV724" t="s">
        <v>28</v>
      </c>
      <c r="BW724" t="s">
        <v>35</v>
      </c>
      <c r="BX724" t="s">
        <v>53</v>
      </c>
      <c r="BY724" t="s">
        <v>49</v>
      </c>
      <c r="BZ724" t="s">
        <v>51</v>
      </c>
      <c r="CA724" t="s">
        <v>34</v>
      </c>
      <c r="CB724" t="s">
        <v>50</v>
      </c>
      <c r="CC724" t="s">
        <v>87</v>
      </c>
      <c r="CD724" t="s">
        <v>27</v>
      </c>
      <c r="CE724" t="s">
        <v>87</v>
      </c>
      <c r="CF724" t="s">
        <v>37</v>
      </c>
    </row>
    <row r="725" spans="1:86" x14ac:dyDescent="0.25">
      <c r="A725" t="s">
        <v>253</v>
      </c>
      <c r="B725" t="s">
        <v>267</v>
      </c>
      <c r="C725" t="str">
        <f t="shared" si="78"/>
        <v>https://www.haxx.se/home/games/othello/index.shtml!Master</v>
      </c>
      <c r="D725" t="s">
        <v>94</v>
      </c>
      <c r="E725" t="s">
        <v>95</v>
      </c>
      <c r="F725" t="str">
        <f t="shared" si="79"/>
        <v>https://www.mathsisfun.com/games/reversi.html!Hard</v>
      </c>
      <c r="G725">
        <v>48</v>
      </c>
      <c r="H725">
        <v>16</v>
      </c>
      <c r="I725" cm="1">
        <f t="array" aca="1" ref="I725" ca="1">MAX(ROW($C$1:INDIRECT("$C"&amp;(ROW()-1)))*($C725=$C$1:INDIRECT("$C"&amp;(ROW()-1))),ROW($F$1:INDIRECT("$F"&amp;(ROW()-1)))*($C725=$F$1:INDIRECT("$F"&amp;(ROW()-1))))</f>
        <v>724</v>
      </c>
      <c r="J725" cm="1">
        <f t="array" aca="1" ref="J725" ca="1">MAX(ROW($C$1:INDIRECT("$C"&amp;(ROW()-1)))*($F725=$C$1:INDIRECT("$C"&amp;(ROW()-1))),ROW($F$1:INDIRECT("$F"&amp;(ROW()-1)))*($F725=$F$1:INDIRECT("$F"&amp;(ROW()-1))))</f>
        <v>712</v>
      </c>
      <c r="K725" s="2" cm="1">
        <f t="array" aca="1" ref="K725" ca="1">IF($I725&gt;0,IF(INDEX($C:$C,$I725)=$C725,INDEX($S:$S,$I725),INDEX($T:$T,$I725)),1000)</f>
        <v>1343.2823591133342</v>
      </c>
      <c r="L725" s="2" cm="1">
        <f t="array" aca="1" ref="L725" ca="1">IF($J725&gt;0,IF(INDEX($C:$C,$J725)=$F725,INDEX($S:$S,$J725),INDEX($T:$T,$J725)),1000)</f>
        <v>1017.4888762148944</v>
      </c>
      <c r="M725">
        <f t="shared" ca="1" si="72"/>
        <v>2281.4234320302166</v>
      </c>
      <c r="N725">
        <f t="shared" ca="1" si="73"/>
        <v>349.72138571106939</v>
      </c>
      <c r="O725">
        <f t="shared" ca="1" si="74"/>
        <v>0.86708394636700825</v>
      </c>
      <c r="P725">
        <f t="shared" ca="1" si="75"/>
        <v>0.13291605363299189</v>
      </c>
      <c r="Q725">
        <f t="shared" si="68"/>
        <v>1</v>
      </c>
      <c r="R725">
        <f t="shared" si="69"/>
        <v>0</v>
      </c>
      <c r="S725" s="2">
        <f t="shared" ca="1" si="76"/>
        <v>1347.5356728295899</v>
      </c>
      <c r="T725" s="2">
        <f t="shared" ca="1" si="77"/>
        <v>1013.2355624986386</v>
      </c>
    </row>
    <row r="726" spans="1:86" x14ac:dyDescent="0.25">
      <c r="A726" t="s">
        <v>253</v>
      </c>
      <c r="B726" t="s">
        <v>267</v>
      </c>
      <c r="C726" t="str">
        <f t="shared" si="78"/>
        <v>https://www.haxx.se/home/games/othello/index.shtml!Master</v>
      </c>
      <c r="D726" t="s">
        <v>17</v>
      </c>
      <c r="E726">
        <v>8</v>
      </c>
      <c r="F726" t="str">
        <f t="shared" si="79"/>
        <v>https://www.enil.no/othello!8</v>
      </c>
      <c r="G726">
        <v>40</v>
      </c>
      <c r="H726">
        <v>24</v>
      </c>
      <c r="I726" cm="1">
        <f t="array" aca="1" ref="I726" ca="1">MAX(ROW($C$1:INDIRECT("$C"&amp;(ROW()-1)))*($C726=$C$1:INDIRECT("$C"&amp;(ROW()-1))),ROW($F$1:INDIRECT("$F"&amp;(ROW()-1)))*($C726=$F$1:INDIRECT("$F"&amp;(ROW()-1))))</f>
        <v>725</v>
      </c>
      <c r="J726" cm="1">
        <f t="array" aca="1" ref="J726" ca="1">MAX(ROW($C$1:INDIRECT("$C"&amp;(ROW()-1)))*($F726=$C$1:INDIRECT("$C"&amp;(ROW()-1))),ROW($F$1:INDIRECT("$F"&amp;(ROW()-1)))*($F726=$F$1:INDIRECT("$F"&amp;(ROW()-1))))</f>
        <v>713</v>
      </c>
      <c r="K726" s="2" cm="1">
        <f t="array" aca="1" ref="K726" ca="1">IF($I726&gt;0,IF(INDEX($C:$C,$I726)=$C726,INDEX($S:$S,$I726),INDEX($T:$T,$I726)),1000)</f>
        <v>1347.5356728295899</v>
      </c>
      <c r="L726" s="2" cm="1">
        <f t="array" aca="1" ref="L726" ca="1">IF($J726&gt;0,IF(INDEX($C:$C,$J726)=$F726,INDEX($S:$S,$J726),INDEX($T:$T,$J726)),1000)</f>
        <v>1357.4571950352813</v>
      </c>
      <c r="M726">
        <f t="shared" ca="1" si="72"/>
        <v>2337.9713346726317</v>
      </c>
      <c r="N726">
        <f t="shared" ca="1" si="73"/>
        <v>2475.3863260728599</v>
      </c>
      <c r="O726">
        <f t="shared" ca="1" si="74"/>
        <v>0.48572566168094128</v>
      </c>
      <c r="P726">
        <f t="shared" ca="1" si="75"/>
        <v>0.51427433831905867</v>
      </c>
      <c r="Q726">
        <f t="shared" si="68"/>
        <v>1</v>
      </c>
      <c r="R726">
        <f t="shared" si="69"/>
        <v>0</v>
      </c>
      <c r="S726" s="2">
        <f t="shared" ca="1" si="76"/>
        <v>1363.9924516557999</v>
      </c>
      <c r="T726" s="2">
        <f t="shared" ca="1" si="77"/>
        <v>1341.0004162090713</v>
      </c>
      <c r="V726" t="s">
        <v>86</v>
      </c>
      <c r="W726" t="s">
        <v>22</v>
      </c>
      <c r="X726" t="s">
        <v>29</v>
      </c>
      <c r="Y726" t="s">
        <v>42</v>
      </c>
      <c r="Z726" t="s">
        <v>30</v>
      </c>
      <c r="AA726" t="s">
        <v>32</v>
      </c>
      <c r="AB726" t="s">
        <v>43</v>
      </c>
      <c r="AC726" t="s">
        <v>20</v>
      </c>
      <c r="AD726" t="s">
        <v>79</v>
      </c>
      <c r="AE726" t="s">
        <v>23</v>
      </c>
      <c r="AF726" t="s">
        <v>36</v>
      </c>
      <c r="AG726" t="s">
        <v>33</v>
      </c>
      <c r="AH726" t="s">
        <v>24</v>
      </c>
      <c r="AI726" t="s">
        <v>38</v>
      </c>
      <c r="AJ726" t="s">
        <v>56</v>
      </c>
      <c r="AK726" t="s">
        <v>62</v>
      </c>
      <c r="AL726" t="s">
        <v>54</v>
      </c>
      <c r="AM726" t="s">
        <v>58</v>
      </c>
      <c r="AN726" t="s">
        <v>59</v>
      </c>
      <c r="AO726" t="s">
        <v>63</v>
      </c>
      <c r="AP726" t="s">
        <v>57</v>
      </c>
      <c r="AQ726" t="s">
        <v>61</v>
      </c>
      <c r="AR726" t="s">
        <v>55</v>
      </c>
      <c r="AS726" t="s">
        <v>49</v>
      </c>
      <c r="AT726" t="s">
        <v>31</v>
      </c>
      <c r="AU726" t="s">
        <v>46</v>
      </c>
      <c r="AV726" t="s">
        <v>28</v>
      </c>
      <c r="AW726" t="s">
        <v>26</v>
      </c>
      <c r="AX726" t="s">
        <v>27</v>
      </c>
      <c r="AY726" t="s">
        <v>41</v>
      </c>
      <c r="AZ726" t="s">
        <v>35</v>
      </c>
      <c r="BA726" t="s">
        <v>37</v>
      </c>
      <c r="BB726" t="s">
        <v>50</v>
      </c>
      <c r="BC726" t="s">
        <v>51</v>
      </c>
      <c r="BD726" t="s">
        <v>60</v>
      </c>
      <c r="BE726" t="s">
        <v>25</v>
      </c>
      <c r="BF726" t="s">
        <v>78</v>
      </c>
      <c r="BG726" t="s">
        <v>66</v>
      </c>
      <c r="BH726" t="s">
        <v>34</v>
      </c>
      <c r="BI726" t="s">
        <v>53</v>
      </c>
      <c r="BJ726" t="s">
        <v>48</v>
      </c>
      <c r="BK726" t="s">
        <v>71</v>
      </c>
      <c r="BL726" t="s">
        <v>69</v>
      </c>
      <c r="BM726" t="s">
        <v>76</v>
      </c>
      <c r="BN726" t="s">
        <v>70</v>
      </c>
      <c r="BO726" t="s">
        <v>74</v>
      </c>
      <c r="BP726" t="s">
        <v>72</v>
      </c>
      <c r="BQ726" t="s">
        <v>75</v>
      </c>
      <c r="BR726" t="s">
        <v>73</v>
      </c>
      <c r="BS726" t="s">
        <v>39</v>
      </c>
      <c r="BT726" t="s">
        <v>77</v>
      </c>
      <c r="BU726" t="s">
        <v>40</v>
      </c>
      <c r="BV726" t="s">
        <v>47</v>
      </c>
      <c r="BW726" t="s">
        <v>44</v>
      </c>
      <c r="BX726" t="s">
        <v>64</v>
      </c>
      <c r="BY726" t="s">
        <v>67</v>
      </c>
      <c r="BZ726" t="s">
        <v>68</v>
      </c>
      <c r="CA726" t="s">
        <v>87</v>
      </c>
      <c r="CB726" t="s">
        <v>52</v>
      </c>
      <c r="CC726" t="s">
        <v>45</v>
      </c>
      <c r="CD726" t="s">
        <v>272</v>
      </c>
    </row>
    <row r="727" spans="1:86" x14ac:dyDescent="0.25">
      <c r="A727" t="s">
        <v>253</v>
      </c>
      <c r="B727" t="s">
        <v>267</v>
      </c>
      <c r="C727" t="str">
        <f t="shared" si="78"/>
        <v>https://www.haxx.se/home/games/othello/index.shtml!Master</v>
      </c>
      <c r="D727" t="s">
        <v>190</v>
      </c>
      <c r="E727">
        <v>10</v>
      </c>
      <c r="F727" t="str">
        <f t="shared" si="79"/>
        <v>https://ogeon.github.io/reversi/!10</v>
      </c>
      <c r="G727">
        <v>55</v>
      </c>
      <c r="H727">
        <v>9</v>
      </c>
      <c r="I727" cm="1">
        <f t="array" aca="1" ref="I727" ca="1">MAX(ROW($C$1:INDIRECT("$C"&amp;(ROW()-1)))*($C727=$C$1:INDIRECT("$C"&amp;(ROW()-1))),ROW($F$1:INDIRECT("$F"&amp;(ROW()-1)))*($C727=$F$1:INDIRECT("$F"&amp;(ROW()-1))))</f>
        <v>726</v>
      </c>
      <c r="J727" cm="1">
        <f t="array" aca="1" ref="J727" ca="1">MAX(ROW($C$1:INDIRECT("$C"&amp;(ROW()-1)))*($F727=$C$1:INDIRECT("$C"&amp;(ROW()-1))),ROW($F$1:INDIRECT("$F"&amp;(ROW()-1)))*($F727=$F$1:INDIRECT("$F"&amp;(ROW()-1))))</f>
        <v>714</v>
      </c>
      <c r="K727" s="2" cm="1">
        <f t="array" aca="1" ref="K727" ca="1">IF($I727&gt;0,IF(INDEX($C:$C,$I727)=$C727,INDEX($S:$S,$I727),INDEX($T:$T,$I727)),1000)</f>
        <v>1363.9924516557999</v>
      </c>
      <c r="L727" s="2" cm="1">
        <f t="array" aca="1" ref="L727" ca="1">IF($J727&gt;0,IF(INDEX($C:$C,$J727)=$F727,INDEX($S:$S,$J727),INDEX($T:$T,$J727)),1000)</f>
        <v>1123.8179324202226</v>
      </c>
      <c r="M727">
        <f t="shared" ca="1" si="72"/>
        <v>2570.2840969693525</v>
      </c>
      <c r="N727">
        <f t="shared" ca="1" si="73"/>
        <v>644.97789576418199</v>
      </c>
      <c r="O727">
        <f t="shared" ca="1" si="74"/>
        <v>0.79940113831413218</v>
      </c>
      <c r="P727">
        <f t="shared" ca="1" si="75"/>
        <v>0.2005988616858678</v>
      </c>
      <c r="Q727">
        <f t="shared" si="68"/>
        <v>1</v>
      </c>
      <c r="R727">
        <f t="shared" si="69"/>
        <v>0</v>
      </c>
      <c r="S727" s="2">
        <f t="shared" ca="1" si="76"/>
        <v>1370.4116152297477</v>
      </c>
      <c r="T727" s="2">
        <f t="shared" ca="1" si="77"/>
        <v>1117.3987688462748</v>
      </c>
    </row>
    <row r="728" spans="1:86" x14ac:dyDescent="0.25">
      <c r="A728" t="s">
        <v>253</v>
      </c>
      <c r="B728" t="s">
        <v>267</v>
      </c>
      <c r="C728" t="str">
        <f t="shared" si="78"/>
        <v>https://www.haxx.se/home/games/othello/index.shtml!Master</v>
      </c>
      <c r="D728" t="s">
        <v>129</v>
      </c>
      <c r="E728" t="s">
        <v>95</v>
      </c>
      <c r="F728" t="str">
        <f t="shared" si="79"/>
        <v>http://www.midnightbeach.com/jon/ReversiScript/!Hard</v>
      </c>
      <c r="G728">
        <v>54</v>
      </c>
      <c r="H728">
        <v>10</v>
      </c>
      <c r="I728" cm="1">
        <f t="array" aca="1" ref="I728" ca="1">MAX(ROW($C$1:INDIRECT("$C"&amp;(ROW()-1)))*($C728=$C$1:INDIRECT("$C"&amp;(ROW()-1))),ROW($F$1:INDIRECT("$F"&amp;(ROW()-1)))*($C728=$F$1:INDIRECT("$F"&amp;(ROW()-1))))</f>
        <v>727</v>
      </c>
      <c r="J728" cm="1">
        <f t="array" aca="1" ref="J728" ca="1">MAX(ROW($C$1:INDIRECT("$C"&amp;(ROW()-1)))*($F728=$C$1:INDIRECT("$C"&amp;(ROW()-1))),ROW($F$1:INDIRECT("$F"&amp;(ROW()-1)))*($F728=$F$1:INDIRECT("$F"&amp;(ROW()-1))))</f>
        <v>715</v>
      </c>
      <c r="K728" s="2" cm="1">
        <f t="array" aca="1" ref="K728" ca="1">IF($I728&gt;0,IF(INDEX($C:$C,$I728)=$C728,INDEX($S:$S,$I728),INDEX($T:$T,$I728)),1000)</f>
        <v>1370.4116152297477</v>
      </c>
      <c r="L728" s="2" cm="1">
        <f t="array" aca="1" ref="L728" ca="1">IF($J728&gt;0,IF(INDEX($C:$C,$J728)=$F728,INDEX($S:$S,$J728),INDEX($T:$T,$J728)),1000)</f>
        <v>996.71476486139602</v>
      </c>
      <c r="M728">
        <f t="shared" ca="1" si="72"/>
        <v>2667.0369836861346</v>
      </c>
      <c r="N728">
        <f t="shared" ca="1" si="73"/>
        <v>310.30367006018605</v>
      </c>
      <c r="O728">
        <f t="shared" ca="1" si="74"/>
        <v>0.89577824436389641</v>
      </c>
      <c r="P728">
        <f t="shared" ca="1" si="75"/>
        <v>0.10422175563610363</v>
      </c>
      <c r="Q728">
        <f t="shared" si="68"/>
        <v>1</v>
      </c>
      <c r="R728">
        <f t="shared" si="69"/>
        <v>0</v>
      </c>
      <c r="S728" s="2">
        <f t="shared" ca="1" si="76"/>
        <v>1373.746711410103</v>
      </c>
      <c r="T728" s="2">
        <f t="shared" ca="1" si="77"/>
        <v>993.3796686810407</v>
      </c>
    </row>
    <row r="729" spans="1:86" x14ac:dyDescent="0.25">
      <c r="A729" t="s">
        <v>253</v>
      </c>
      <c r="B729" t="s">
        <v>267</v>
      </c>
      <c r="C729" t="str">
        <f t="shared" si="78"/>
        <v>https://www.haxx.se/home/games/othello/index.shtml!Master</v>
      </c>
      <c r="D729" t="s">
        <v>194</v>
      </c>
      <c r="F729" t="str">
        <f t="shared" si="79"/>
        <v>https://www.hanshq.net/files/othello/web/web_othello.html!</v>
      </c>
      <c r="G729">
        <v>34</v>
      </c>
      <c r="H729">
        <v>30</v>
      </c>
      <c r="I729" cm="1">
        <f t="array" aca="1" ref="I729" ca="1">MAX(ROW($C$1:INDIRECT("$C"&amp;(ROW()-1)))*($C729=$C$1:INDIRECT("$C"&amp;(ROW()-1))),ROW($F$1:INDIRECT("$F"&amp;(ROW()-1)))*($C729=$F$1:INDIRECT("$F"&amp;(ROW()-1))))</f>
        <v>728</v>
      </c>
      <c r="J729" cm="1">
        <f t="array" aca="1" ref="J729" ca="1">MAX(ROW($C$1:INDIRECT("$C"&amp;(ROW()-1)))*($F729=$C$1:INDIRECT("$C"&amp;(ROW()-1))),ROW($F$1:INDIRECT("$F"&amp;(ROW()-1)))*($F729=$F$1:INDIRECT("$F"&amp;(ROW()-1))))</f>
        <v>716</v>
      </c>
      <c r="K729" s="2" cm="1">
        <f t="array" aca="1" ref="K729" ca="1">IF($I729&gt;0,IF(INDEX($C:$C,$I729)=$C729,INDEX($S:$S,$I729),INDEX($T:$T,$I729)),1000)</f>
        <v>1373.746711410103</v>
      </c>
      <c r="L729" s="2" cm="1">
        <f t="array" aca="1" ref="L729" ca="1">IF($J729&gt;0,IF(INDEX($C:$C,$J729)=$F729,INDEX($S:$S,$J729),INDEX($T:$T,$J729)),1000)</f>
        <v>1288.8281316447571</v>
      </c>
      <c r="M729">
        <f t="shared" ca="1" si="72"/>
        <v>2718.7343761206603</v>
      </c>
      <c r="N729">
        <f t="shared" ca="1" si="73"/>
        <v>1667.5172263672887</v>
      </c>
      <c r="O729">
        <f t="shared" ca="1" si="74"/>
        <v>0.61983092227964143</v>
      </c>
      <c r="P729">
        <f t="shared" ca="1" si="75"/>
        <v>0.38016907772035868</v>
      </c>
      <c r="Q729">
        <f t="shared" si="68"/>
        <v>1</v>
      </c>
      <c r="R729">
        <f t="shared" si="69"/>
        <v>0</v>
      </c>
      <c r="S729" s="2">
        <f t="shared" ca="1" si="76"/>
        <v>1385.9121218971545</v>
      </c>
      <c r="T729" s="2">
        <f t="shared" ca="1" si="77"/>
        <v>1276.6627211577056</v>
      </c>
    </row>
    <row r="730" spans="1:86" x14ac:dyDescent="0.25">
      <c r="A730" t="s">
        <v>253</v>
      </c>
      <c r="B730" t="s">
        <v>267</v>
      </c>
      <c r="C730" t="str">
        <f t="shared" si="78"/>
        <v>https://www.haxx.se/home/games/othello/index.shtml!Master</v>
      </c>
      <c r="D730" t="s">
        <v>197</v>
      </c>
      <c r="F730" t="str">
        <f t="shared" si="79"/>
        <v>http://www.quickhack.net/flipout/demo/!</v>
      </c>
      <c r="G730">
        <v>58</v>
      </c>
      <c r="H730">
        <v>6</v>
      </c>
      <c r="I730" cm="1">
        <f t="array" aca="1" ref="I730" ca="1">MAX(ROW($C$1:INDIRECT("$C"&amp;(ROW()-1)))*($C730=$C$1:INDIRECT("$C"&amp;(ROW()-1))),ROW($F$1:INDIRECT("$F"&amp;(ROW()-1)))*($C730=$F$1:INDIRECT("$F"&amp;(ROW()-1))))</f>
        <v>729</v>
      </c>
      <c r="J730" cm="1">
        <f t="array" aca="1" ref="J730" ca="1">MAX(ROW($C$1:INDIRECT("$C"&amp;(ROW()-1)))*($F730=$C$1:INDIRECT("$C"&amp;(ROW()-1))),ROW($F$1:INDIRECT("$F"&amp;(ROW()-1)))*($F730=$F$1:INDIRECT("$F"&amp;(ROW()-1))))</f>
        <v>717</v>
      </c>
      <c r="K730" s="2" cm="1">
        <f t="array" aca="1" ref="K730" ca="1">IF($I730&gt;0,IF(INDEX($C:$C,$I730)=$C730,INDEX($S:$S,$I730),INDEX($T:$T,$I730)),1000)</f>
        <v>1385.9121218971545</v>
      </c>
      <c r="L730" s="2" cm="1">
        <f t="array" aca="1" ref="L730" ca="1">IF($J730&gt;0,IF(INDEX($C:$C,$J730)=$F730,INDEX($S:$S,$J730),INDEX($T:$T,$J730)),1000)</f>
        <v>1066.8885653986499</v>
      </c>
      <c r="M730">
        <f t="shared" ca="1" si="72"/>
        <v>2915.9515571037255</v>
      </c>
      <c r="N730">
        <f t="shared" ca="1" si="73"/>
        <v>464.75215636612683</v>
      </c>
      <c r="O730">
        <f t="shared" ca="1" si="74"/>
        <v>0.86252798359276539</v>
      </c>
      <c r="P730">
        <f t="shared" ca="1" si="75"/>
        <v>0.13747201640723472</v>
      </c>
      <c r="Q730">
        <f t="shared" si="68"/>
        <v>1</v>
      </c>
      <c r="R730">
        <f t="shared" si="69"/>
        <v>0</v>
      </c>
      <c r="S730" s="2">
        <f t="shared" ca="1" si="76"/>
        <v>1390.3112264221861</v>
      </c>
      <c r="T730" s="2">
        <f t="shared" ca="1" si="77"/>
        <v>1062.4894608736183</v>
      </c>
    </row>
    <row r="731" spans="1:86" x14ac:dyDescent="0.25">
      <c r="A731" t="s">
        <v>253</v>
      </c>
      <c r="B731" t="s">
        <v>267</v>
      </c>
      <c r="C731" t="str">
        <f t="shared" si="78"/>
        <v>https://www.haxx.se/home/games/othello/index.shtml!Master</v>
      </c>
      <c r="D731" t="s">
        <v>118</v>
      </c>
      <c r="F731" t="str">
        <f t="shared" si="79"/>
        <v>http://omerkel.github.io/UCThello/html5/src/!</v>
      </c>
      <c r="G731">
        <v>54</v>
      </c>
      <c r="H731">
        <v>10</v>
      </c>
      <c r="I731" cm="1">
        <f t="array" aca="1" ref="I731" ca="1">MAX(ROW($C$1:INDIRECT("$C"&amp;(ROW()-1)))*($C731=$C$1:INDIRECT("$C"&amp;(ROW()-1))),ROW($F$1:INDIRECT("$F"&amp;(ROW()-1)))*($C731=$F$1:INDIRECT("$F"&amp;(ROW()-1))))</f>
        <v>730</v>
      </c>
      <c r="J731" cm="1">
        <f t="array" aca="1" ref="J731" ca="1">MAX(ROW($C$1:INDIRECT("$C"&amp;(ROW()-1)))*($F731=$C$1:INDIRECT("$C"&amp;(ROW()-1))),ROW($F$1:INDIRECT("$F"&amp;(ROW()-1)))*($F731=$F$1:INDIRECT("$F"&amp;(ROW()-1))))</f>
        <v>718</v>
      </c>
      <c r="K731" s="2" cm="1">
        <f t="array" aca="1" ref="K731" ca="1">IF($I731&gt;0,IF(INDEX($C:$C,$I731)=$C731,INDEX($S:$S,$I731),INDEX($T:$T,$I731)),1000)</f>
        <v>1390.3112264221861</v>
      </c>
      <c r="L731" s="2" cm="1">
        <f t="array" aca="1" ref="L731" ca="1">IF($J731&gt;0,IF(INDEX($C:$C,$J731)=$F731,INDEX($S:$S,$J731),INDEX($T:$T,$J731)),1000)</f>
        <v>998.07919789400137</v>
      </c>
      <c r="M731">
        <f t="shared" ca="1" si="72"/>
        <v>2990.7359148088576</v>
      </c>
      <c r="N731">
        <f t="shared" ca="1" si="73"/>
        <v>312.75048707673966</v>
      </c>
      <c r="O731">
        <f t="shared" ca="1" si="74"/>
        <v>0.90532714561857286</v>
      </c>
      <c r="P731">
        <f t="shared" ca="1" si="75"/>
        <v>9.4672854381427085E-2</v>
      </c>
      <c r="Q731">
        <f t="shared" si="68"/>
        <v>1</v>
      </c>
      <c r="R731">
        <f t="shared" si="69"/>
        <v>0</v>
      </c>
      <c r="S731" s="2">
        <f t="shared" ca="1" si="76"/>
        <v>1393.3407577623918</v>
      </c>
      <c r="T731" s="2">
        <f t="shared" ca="1" si="77"/>
        <v>995.04966655379565</v>
      </c>
    </row>
    <row r="732" spans="1:86" x14ac:dyDescent="0.25">
      <c r="A732" t="s">
        <v>253</v>
      </c>
      <c r="B732" t="s">
        <v>267</v>
      </c>
      <c r="C732" t="str">
        <f t="shared" si="78"/>
        <v>https://www.haxx.se/home/games/othello/index.shtml!Master</v>
      </c>
      <c r="D732" t="s">
        <v>109</v>
      </c>
      <c r="E732" t="s">
        <v>95</v>
      </c>
      <c r="F732" t="str">
        <f t="shared" si="79"/>
        <v>https://hewgill.com/othello/!Hard</v>
      </c>
      <c r="G732">
        <v>50</v>
      </c>
      <c r="H732">
        <v>14</v>
      </c>
      <c r="I732" cm="1">
        <f t="array" aca="1" ref="I732" ca="1">MAX(ROW($C$1:INDIRECT("$C"&amp;(ROW()-1)))*($C732=$C$1:INDIRECT("$C"&amp;(ROW()-1))),ROW($F$1:INDIRECT("$F"&amp;(ROW()-1)))*($C732=$F$1:INDIRECT("$F"&amp;(ROW()-1))))</f>
        <v>731</v>
      </c>
      <c r="J732" cm="1">
        <f t="array" aca="1" ref="J732" ca="1">MAX(ROW($C$1:INDIRECT("$C"&amp;(ROW()-1)))*($F732=$C$1:INDIRECT("$C"&amp;(ROW()-1))),ROW($F$1:INDIRECT("$F"&amp;(ROW()-1)))*($F732=$F$1:INDIRECT("$F"&amp;(ROW()-1))))</f>
        <v>719</v>
      </c>
      <c r="K732" s="2" cm="1">
        <f t="array" aca="1" ref="K732" ca="1">IF($I732&gt;0,IF(INDEX($C:$C,$I732)=$C732,INDEX($S:$S,$I732),INDEX($T:$T,$I732)),1000)</f>
        <v>1393.3407577623918</v>
      </c>
      <c r="L732" s="2" cm="1">
        <f t="array" aca="1" ref="L732" ca="1">IF($J732&gt;0,IF(INDEX($C:$C,$J732)=$F732,INDEX($S:$S,$J732),INDEX($T:$T,$J732)),1000)</f>
        <v>999.10131881082157</v>
      </c>
      <c r="M732">
        <f t="shared" ca="1" si="72"/>
        <v>3043.3499523856035</v>
      </c>
      <c r="N732">
        <f t="shared" ca="1" si="73"/>
        <v>314.59607290009575</v>
      </c>
      <c r="O732">
        <f t="shared" ca="1" si="74"/>
        <v>0.90631294531503692</v>
      </c>
      <c r="P732">
        <f t="shared" ca="1" si="75"/>
        <v>9.3687054684963092E-2</v>
      </c>
      <c r="Q732">
        <f t="shared" si="68"/>
        <v>1</v>
      </c>
      <c r="R732">
        <f t="shared" si="69"/>
        <v>0</v>
      </c>
      <c r="S732" s="2">
        <f t="shared" ca="1" si="76"/>
        <v>1396.3387435123107</v>
      </c>
      <c r="T732" s="2">
        <f t="shared" ca="1" si="77"/>
        <v>996.10333306090274</v>
      </c>
    </row>
    <row r="733" spans="1:86" x14ac:dyDescent="0.25">
      <c r="A733" t="s">
        <v>253</v>
      </c>
      <c r="B733" t="s">
        <v>267</v>
      </c>
      <c r="C733" t="str">
        <f t="shared" si="78"/>
        <v>https://www.haxx.se/home/games/othello/index.shtml!Master</v>
      </c>
      <c r="D733" t="s">
        <v>113</v>
      </c>
      <c r="E733" t="s">
        <v>114</v>
      </c>
      <c r="F733" t="str">
        <f t="shared" si="79"/>
        <v>https://www.onlinespiele-sammlung.de/othello/othello-reversi-games/jean-christophe/!Expert</v>
      </c>
      <c r="G733">
        <v>46</v>
      </c>
      <c r="H733">
        <v>18</v>
      </c>
      <c r="I733" cm="1">
        <f t="array" aca="1" ref="I733" ca="1">MAX(ROW($C$1:INDIRECT("$C"&amp;(ROW()-1)))*($C733=$C$1:INDIRECT("$C"&amp;(ROW()-1))),ROW($F$1:INDIRECT("$F"&amp;(ROW()-1)))*($C733=$F$1:INDIRECT("$F"&amp;(ROW()-1))))</f>
        <v>732</v>
      </c>
      <c r="J733" cm="1">
        <f t="array" aca="1" ref="J733" ca="1">MAX(ROW($C$1:INDIRECT("$C"&amp;(ROW()-1)))*($F733=$C$1:INDIRECT("$C"&amp;(ROW()-1))),ROW($F$1:INDIRECT("$F"&amp;(ROW()-1)))*($F733=$F$1:INDIRECT("$F"&amp;(ROW()-1))))</f>
        <v>720</v>
      </c>
      <c r="K733" s="2" cm="1">
        <f t="array" aca="1" ref="K733" ca="1">IF($I733&gt;0,IF(INDEX($C:$C,$I733)=$C733,INDEX($S:$S,$I733),INDEX($T:$T,$I733)),1000)</f>
        <v>1396.3387435123107</v>
      </c>
      <c r="L733" s="2" cm="1">
        <f t="array" aca="1" ref="L733" ca="1">IF($J733&gt;0,IF(INDEX($C:$C,$J733)=$F733,INDEX($S:$S,$J733),INDEX($T:$T,$J733)),1000)</f>
        <v>1012.2780226450435</v>
      </c>
      <c r="M733">
        <f t="shared" ca="1" si="72"/>
        <v>3096.3272776367171</v>
      </c>
      <c r="N733">
        <f t="shared" ca="1" si="73"/>
        <v>339.3868856574212</v>
      </c>
      <c r="O733">
        <f t="shared" ca="1" si="74"/>
        <v>0.90121795075873845</v>
      </c>
      <c r="P733">
        <f t="shared" ca="1" si="75"/>
        <v>9.8782049241261521E-2</v>
      </c>
      <c r="Q733">
        <f t="shared" si="68"/>
        <v>1</v>
      </c>
      <c r="R733">
        <f t="shared" si="69"/>
        <v>0</v>
      </c>
      <c r="S733" s="2">
        <f t="shared" ca="1" si="76"/>
        <v>1399.4997690880309</v>
      </c>
      <c r="T733" s="2">
        <f t="shared" ca="1" si="77"/>
        <v>1009.1169970693231</v>
      </c>
    </row>
    <row r="734" spans="1:86" x14ac:dyDescent="0.25">
      <c r="A734" t="s">
        <v>275</v>
      </c>
      <c r="C734" t="str">
        <f t="shared" si="78"/>
        <v>https://www.hanshq.net/files/othello/web/web_othello2.html!</v>
      </c>
      <c r="D734" t="s">
        <v>253</v>
      </c>
      <c r="E734" t="s">
        <v>267</v>
      </c>
      <c r="F734" t="str">
        <f t="shared" si="79"/>
        <v>https://www.haxx.se/home/games/othello/index.shtml!Master</v>
      </c>
      <c r="G734">
        <v>46</v>
      </c>
      <c r="H734">
        <v>18</v>
      </c>
      <c r="I734" cm="1">
        <f t="array" aca="1" ref="I734" ca="1">MAX(ROW($C$1:INDIRECT("$C"&amp;(ROW()-1)))*($C734=$C$1:INDIRECT("$C"&amp;(ROW()-1))),ROW($F$1:INDIRECT("$F"&amp;(ROW()-1)))*($C734=$F$1:INDIRECT("$F"&amp;(ROW()-1))))</f>
        <v>0</v>
      </c>
      <c r="J734" cm="1">
        <f t="array" aca="1" ref="J734" ca="1">MAX(ROW($C$1:INDIRECT("$C"&amp;(ROW()-1)))*($F734=$C$1:INDIRECT("$C"&amp;(ROW()-1))),ROW($F$1:INDIRECT("$F"&amp;(ROW()-1)))*($F734=$F$1:INDIRECT("$F"&amp;(ROW()-1))))</f>
        <v>733</v>
      </c>
      <c r="K734" s="2" cm="1">
        <f t="array" aca="1" ref="K734" ca="1">IF($I734&gt;0,IF(INDEX($C:$C,$I734)=$C734,INDEX($S:$S,$I734),INDEX($T:$T,$I734)),1000)</f>
        <v>1000</v>
      </c>
      <c r="L734" s="2" cm="1">
        <f t="array" aca="1" ref="L734" ca="1">IF($J734&gt;0,IF(INDEX($C:$C,$J734)=$F734,INDEX($S:$S,$J734),INDEX($T:$T,$J734)),1000)</f>
        <v>1399.4997690880309</v>
      </c>
      <c r="M734">
        <f t="shared" ca="1" si="72"/>
        <v>316.22776601683825</v>
      </c>
      <c r="N734">
        <f t="shared" ca="1" si="73"/>
        <v>3153.1847880256214</v>
      </c>
      <c r="O734">
        <f t="shared" ca="1" si="74"/>
        <v>9.1147351631151147E-2</v>
      </c>
      <c r="P734">
        <f t="shared" ca="1" si="75"/>
        <v>0.90885264836884883</v>
      </c>
      <c r="Q734">
        <f t="shared" si="68"/>
        <v>1</v>
      </c>
      <c r="R734">
        <f t="shared" si="69"/>
        <v>0</v>
      </c>
      <c r="S734" s="2">
        <f t="shared" ca="1" si="76"/>
        <v>1029.0832847478032</v>
      </c>
      <c r="T734" s="2">
        <f t="shared" ca="1" si="77"/>
        <v>1370.4164843402277</v>
      </c>
    </row>
    <row r="735" spans="1:86" x14ac:dyDescent="0.25">
      <c r="A735" t="s">
        <v>275</v>
      </c>
      <c r="C735" t="str">
        <f t="shared" si="78"/>
        <v>https://www.hanshq.net/files/othello/web/web_othello2.html!</v>
      </c>
      <c r="D735" t="s">
        <v>17</v>
      </c>
      <c r="E735">
        <v>8</v>
      </c>
      <c r="F735" t="str">
        <f t="shared" si="79"/>
        <v>https://www.enil.no/othello!8</v>
      </c>
      <c r="G735">
        <v>37</v>
      </c>
      <c r="H735">
        <v>27</v>
      </c>
      <c r="I735" cm="1">
        <f t="array" aca="1" ref="I735" ca="1">MAX(ROW($C$1:INDIRECT("$C"&amp;(ROW()-1)))*($C735=$C$1:INDIRECT("$C"&amp;(ROW()-1))),ROW($F$1:INDIRECT("$F"&amp;(ROW()-1)))*($C735=$F$1:INDIRECT("$F"&amp;(ROW()-1))))</f>
        <v>734</v>
      </c>
      <c r="J735" cm="1">
        <f t="array" aca="1" ref="J735" ca="1">MAX(ROW($C$1:INDIRECT("$C"&amp;(ROW()-1)))*($F735=$C$1:INDIRECT("$C"&amp;(ROW()-1))),ROW($F$1:INDIRECT("$F"&amp;(ROW()-1)))*($F735=$F$1:INDIRECT("$F"&amp;(ROW()-1))))</f>
        <v>726</v>
      </c>
      <c r="K735" s="2" cm="1">
        <f t="array" aca="1" ref="K735" ca="1">IF($I735&gt;0,IF(INDEX($C:$C,$I735)=$C735,INDEX($S:$S,$I735),INDEX($T:$T,$I735)),1000)</f>
        <v>1029.0832847478032</v>
      </c>
      <c r="L735" s="2" cm="1">
        <f t="array" aca="1" ref="L735" ca="1">IF($J735&gt;0,IF(INDEX($C:$C,$J735)=$F735,INDEX($S:$S,$J735),INDEX($T:$T,$J735)),1000)</f>
        <v>1341.0004162090713</v>
      </c>
      <c r="M735">
        <f t="shared" ca="1" si="72"/>
        <v>373.85932013243655</v>
      </c>
      <c r="N735">
        <f t="shared" ca="1" si="73"/>
        <v>2251.6508114503399</v>
      </c>
      <c r="O735">
        <f t="shared" ca="1" si="74"/>
        <v>0.1423949257080403</v>
      </c>
      <c r="P735">
        <f t="shared" ca="1" si="75"/>
        <v>0.85760507429195976</v>
      </c>
      <c r="Q735">
        <f t="shared" si="68"/>
        <v>1</v>
      </c>
      <c r="R735">
        <f t="shared" si="69"/>
        <v>0</v>
      </c>
      <c r="S735" s="2">
        <f t="shared" ca="1" si="76"/>
        <v>1056.5266471251459</v>
      </c>
      <c r="T735" s="2">
        <f t="shared" ca="1" si="77"/>
        <v>1313.5570538317286</v>
      </c>
      <c r="V735" t="s">
        <v>93</v>
      </c>
      <c r="W735" t="s">
        <v>30</v>
      </c>
      <c r="X735" t="s">
        <v>21</v>
      </c>
      <c r="Y735" t="s">
        <v>56</v>
      </c>
      <c r="Z735" t="s">
        <v>38</v>
      </c>
      <c r="AA735" t="s">
        <v>29</v>
      </c>
      <c r="AB735" t="s">
        <v>62</v>
      </c>
      <c r="AC735" t="s">
        <v>48</v>
      </c>
      <c r="AD735" t="s">
        <v>74</v>
      </c>
      <c r="AE735" t="s">
        <v>59</v>
      </c>
      <c r="AF735" t="s">
        <v>78</v>
      </c>
      <c r="AG735" t="s">
        <v>79</v>
      </c>
      <c r="AH735" t="s">
        <v>43</v>
      </c>
      <c r="AI735" t="s">
        <v>76</v>
      </c>
      <c r="AJ735" t="s">
        <v>54</v>
      </c>
      <c r="AK735" t="s">
        <v>22</v>
      </c>
      <c r="AL735" t="s">
        <v>49</v>
      </c>
      <c r="AM735" t="s">
        <v>32</v>
      </c>
      <c r="AN735" t="s">
        <v>58</v>
      </c>
      <c r="AO735" t="s">
        <v>57</v>
      </c>
      <c r="AP735" t="s">
        <v>31</v>
      </c>
      <c r="AQ735" t="s">
        <v>42</v>
      </c>
      <c r="AR735" t="s">
        <v>72</v>
      </c>
      <c r="AS735" t="s">
        <v>77</v>
      </c>
      <c r="AT735" t="s">
        <v>68</v>
      </c>
      <c r="AU735" t="s">
        <v>26</v>
      </c>
      <c r="AV735" t="s">
        <v>20</v>
      </c>
      <c r="AW735" t="s">
        <v>63</v>
      </c>
      <c r="AX735" t="s">
        <v>28</v>
      </c>
      <c r="AY735" t="s">
        <v>70</v>
      </c>
      <c r="AZ735" t="s">
        <v>23</v>
      </c>
      <c r="BA735" t="s">
        <v>53</v>
      </c>
      <c r="BB735" t="s">
        <v>75</v>
      </c>
      <c r="BC735" t="s">
        <v>73</v>
      </c>
      <c r="BD735" t="s">
        <v>55</v>
      </c>
      <c r="BE735" t="s">
        <v>46</v>
      </c>
      <c r="BF735" t="s">
        <v>71</v>
      </c>
      <c r="BG735" t="s">
        <v>61</v>
      </c>
      <c r="BH735" t="s">
        <v>69</v>
      </c>
      <c r="BI735" t="s">
        <v>65</v>
      </c>
      <c r="BJ735" t="s">
        <v>60</v>
      </c>
      <c r="BK735" t="s">
        <v>66</v>
      </c>
      <c r="BL735" t="s">
        <v>67</v>
      </c>
      <c r="BM735" t="s">
        <v>27</v>
      </c>
      <c r="BN735" t="s">
        <v>36</v>
      </c>
      <c r="BO735" t="s">
        <v>35</v>
      </c>
      <c r="BP735" t="s">
        <v>47</v>
      </c>
      <c r="BQ735" t="s">
        <v>64</v>
      </c>
      <c r="BR735" t="s">
        <v>25</v>
      </c>
      <c r="BS735" t="s">
        <v>44</v>
      </c>
      <c r="BT735" t="s">
        <v>41</v>
      </c>
      <c r="BU735" t="s">
        <v>39</v>
      </c>
      <c r="BV735" t="s">
        <v>24</v>
      </c>
      <c r="BW735" t="s">
        <v>52</v>
      </c>
      <c r="BX735" t="s">
        <v>37</v>
      </c>
      <c r="BY735" t="s">
        <v>50</v>
      </c>
      <c r="BZ735" t="s">
        <v>40</v>
      </c>
      <c r="CA735" t="s">
        <v>45</v>
      </c>
      <c r="CB735" t="s">
        <v>34</v>
      </c>
      <c r="CC735" t="s">
        <v>87</v>
      </c>
      <c r="CD735" t="s">
        <v>51</v>
      </c>
    </row>
    <row r="736" spans="1:86" x14ac:dyDescent="0.25">
      <c r="A736" t="s">
        <v>275</v>
      </c>
      <c r="C736" t="str">
        <f t="shared" si="78"/>
        <v>https://www.hanshq.net/files/othello/web/web_othello2.html!</v>
      </c>
      <c r="D736" t="s">
        <v>194</v>
      </c>
      <c r="F736" t="str">
        <f t="shared" si="79"/>
        <v>https://www.hanshq.net/files/othello/web/web_othello.html!</v>
      </c>
      <c r="G736">
        <v>22</v>
      </c>
      <c r="H736">
        <v>42</v>
      </c>
      <c r="I736" cm="1">
        <f t="array" aca="1" ref="I736" ca="1">MAX(ROW($C$1:INDIRECT("$C"&amp;(ROW()-1)))*($C736=$C$1:INDIRECT("$C"&amp;(ROW()-1))),ROW($F$1:INDIRECT("$F"&amp;(ROW()-1)))*($C736=$F$1:INDIRECT("$F"&amp;(ROW()-1))))</f>
        <v>735</v>
      </c>
      <c r="J736" cm="1">
        <f t="array" aca="1" ref="J736" ca="1">MAX(ROW($C$1:INDIRECT("$C"&amp;(ROW()-1)))*($F736=$C$1:INDIRECT("$C"&amp;(ROW()-1))),ROW($F$1:INDIRECT("$F"&amp;(ROW()-1)))*($F736=$F$1:INDIRECT("$F"&amp;(ROW()-1))))</f>
        <v>729</v>
      </c>
      <c r="K736" s="2" cm="1">
        <f t="array" aca="1" ref="K736" ca="1">IF($I736&gt;0,IF(INDEX($C:$C,$I736)=$C736,INDEX($S:$S,$I736),INDEX($T:$T,$I736)),1000)</f>
        <v>1056.5266471251459</v>
      </c>
      <c r="L736" s="2" cm="1">
        <f t="array" aca="1" ref="L736" ca="1">IF($J736&gt;0,IF(INDEX($C:$C,$J736)=$F736,INDEX($S:$S,$J736),INDEX($T:$T,$J736)),1000)</f>
        <v>1276.6627211577056</v>
      </c>
      <c r="M736">
        <f t="shared" ca="1" si="72"/>
        <v>437.84119233525746</v>
      </c>
      <c r="N736">
        <f t="shared" ca="1" si="73"/>
        <v>1554.7365301915604</v>
      </c>
      <c r="O736">
        <f t="shared" ca="1" si="74"/>
        <v>0.219736067198435</v>
      </c>
      <c r="P736">
        <f t="shared" ca="1" si="75"/>
        <v>0.78026393280156492</v>
      </c>
      <c r="Q736">
        <f t="shared" si="68"/>
        <v>0</v>
      </c>
      <c r="R736">
        <f t="shared" si="69"/>
        <v>1</v>
      </c>
      <c r="S736" s="2">
        <f t="shared" ca="1" si="76"/>
        <v>1049.4950929747961</v>
      </c>
      <c r="T736" s="2">
        <f t="shared" ca="1" si="77"/>
        <v>1283.6942753080555</v>
      </c>
    </row>
    <row r="737" spans="1:86" x14ac:dyDescent="0.25">
      <c r="A737" t="s">
        <v>275</v>
      </c>
      <c r="C737" t="str">
        <f t="shared" si="78"/>
        <v>https://www.hanshq.net/files/othello/web/web_othello2.html!</v>
      </c>
      <c r="D737" t="s">
        <v>17</v>
      </c>
      <c r="E737">
        <v>5</v>
      </c>
      <c r="F737" t="str">
        <f t="shared" si="79"/>
        <v>https://www.enil.no/othello!5</v>
      </c>
      <c r="G737">
        <v>44</v>
      </c>
      <c r="H737">
        <v>20</v>
      </c>
      <c r="I737" cm="1">
        <f t="array" aca="1" ref="I737" ca="1">MAX(ROW($C$1:INDIRECT("$C"&amp;(ROW()-1)))*($C737=$C$1:INDIRECT("$C"&amp;(ROW()-1))),ROW($F$1:INDIRECT("$F"&amp;(ROW()-1)))*($C737=$F$1:INDIRECT("$F"&amp;(ROW()-1))))</f>
        <v>736</v>
      </c>
      <c r="J737" cm="1">
        <f t="array" aca="1" ref="J737" ca="1">MAX(ROW($C$1:INDIRECT("$C"&amp;(ROW()-1)))*($F737=$C$1:INDIRECT("$C"&amp;(ROW()-1))),ROW($F$1:INDIRECT("$F"&amp;(ROW()-1)))*($F737=$F$1:INDIRECT("$F"&amp;(ROW()-1))))</f>
        <v>723</v>
      </c>
      <c r="K737" s="2" cm="1">
        <f t="array" aca="1" ref="K737" ca="1">IF($I737&gt;0,IF(INDEX($C:$C,$I737)=$C737,INDEX($S:$S,$I737),INDEX($T:$T,$I737)),1000)</f>
        <v>1049.4950929747961</v>
      </c>
      <c r="L737" s="2" cm="1">
        <f t="array" aca="1" ref="L737" ca="1">IF($J737&gt;0,IF(INDEX($C:$C,$J737)=$F737,INDEX($S:$S,$J737),INDEX($T:$T,$J737)),1000)</f>
        <v>1229.7819590994529</v>
      </c>
      <c r="M737">
        <f t="shared" ca="1" si="72"/>
        <v>420.47263105973934</v>
      </c>
      <c r="N737">
        <f t="shared" ca="1" si="73"/>
        <v>1187.0114214032128</v>
      </c>
      <c r="O737">
        <f t="shared" ca="1" si="74"/>
        <v>0.26157188335119114</v>
      </c>
      <c r="P737">
        <f t="shared" ca="1" si="75"/>
        <v>0.73842811664880881</v>
      </c>
      <c r="Q737">
        <f t="shared" si="68"/>
        <v>1</v>
      </c>
      <c r="R737">
        <f t="shared" si="69"/>
        <v>0</v>
      </c>
      <c r="S737" s="2">
        <f t="shared" ca="1" si="76"/>
        <v>1073.1247927075581</v>
      </c>
      <c r="T737" s="2">
        <f t="shared" ca="1" si="77"/>
        <v>1206.1522593666909</v>
      </c>
      <c r="V737" t="s">
        <v>93</v>
      </c>
      <c r="W737" t="s">
        <v>38</v>
      </c>
      <c r="X737" t="s">
        <v>43</v>
      </c>
      <c r="Y737" t="s">
        <v>30</v>
      </c>
      <c r="Z737" t="s">
        <v>72</v>
      </c>
      <c r="AA737" t="s">
        <v>56</v>
      </c>
      <c r="AB737" t="s">
        <v>42</v>
      </c>
      <c r="AC737" t="s">
        <v>77</v>
      </c>
      <c r="AD737" t="s">
        <v>78</v>
      </c>
      <c r="AE737" t="s">
        <v>29</v>
      </c>
      <c r="AF737" t="s">
        <v>79</v>
      </c>
      <c r="AG737" t="s">
        <v>75</v>
      </c>
      <c r="AH737" t="s">
        <v>22</v>
      </c>
      <c r="AI737" t="s">
        <v>76</v>
      </c>
      <c r="AJ737" t="s">
        <v>48</v>
      </c>
      <c r="AK737" t="s">
        <v>36</v>
      </c>
      <c r="AL737" t="s">
        <v>74</v>
      </c>
      <c r="AM737" t="s">
        <v>71</v>
      </c>
      <c r="AN737" t="s">
        <v>68</v>
      </c>
      <c r="AO737" t="s">
        <v>73</v>
      </c>
      <c r="AP737" t="s">
        <v>70</v>
      </c>
      <c r="AQ737" t="s">
        <v>25</v>
      </c>
      <c r="AR737" t="s">
        <v>21</v>
      </c>
      <c r="AS737" t="s">
        <v>20</v>
      </c>
      <c r="AT737" t="s">
        <v>31</v>
      </c>
      <c r="AU737" t="s">
        <v>49</v>
      </c>
      <c r="AV737" t="s">
        <v>23</v>
      </c>
      <c r="AW737" t="s">
        <v>28</v>
      </c>
      <c r="AX737" t="s">
        <v>44</v>
      </c>
      <c r="AY737" t="s">
        <v>26</v>
      </c>
      <c r="AZ737" t="s">
        <v>35</v>
      </c>
      <c r="BA737" t="s">
        <v>53</v>
      </c>
      <c r="BB737" t="s">
        <v>64</v>
      </c>
      <c r="BC737" t="s">
        <v>37</v>
      </c>
      <c r="BD737" t="s">
        <v>62</v>
      </c>
      <c r="BE737" t="s">
        <v>46</v>
      </c>
      <c r="BF737" t="s">
        <v>58</v>
      </c>
      <c r="BG737" t="s">
        <v>54</v>
      </c>
      <c r="BH737" t="s">
        <v>61</v>
      </c>
      <c r="BI737" t="s">
        <v>57</v>
      </c>
      <c r="BJ737" t="s">
        <v>32</v>
      </c>
      <c r="BK737" t="s">
        <v>24</v>
      </c>
      <c r="BL737" t="s">
        <v>59</v>
      </c>
      <c r="BM737" t="s">
        <v>55</v>
      </c>
      <c r="BN737" t="s">
        <v>34</v>
      </c>
      <c r="BO737" t="s">
        <v>27</v>
      </c>
      <c r="BP737" t="s">
        <v>66</v>
      </c>
      <c r="BQ737" t="s">
        <v>67</v>
      </c>
      <c r="BR737" t="s">
        <v>47</v>
      </c>
      <c r="BS737" t="s">
        <v>40</v>
      </c>
      <c r="BT737" t="s">
        <v>52</v>
      </c>
      <c r="BU737" t="s">
        <v>69</v>
      </c>
      <c r="BV737" t="s">
        <v>63</v>
      </c>
      <c r="BW737" t="s">
        <v>65</v>
      </c>
      <c r="BX737" t="s">
        <v>39</v>
      </c>
      <c r="BY737" t="s">
        <v>41</v>
      </c>
      <c r="BZ737" t="s">
        <v>45</v>
      </c>
      <c r="CA737" t="s">
        <v>60</v>
      </c>
      <c r="CB737" t="s">
        <v>51</v>
      </c>
      <c r="CC737" t="s">
        <v>87</v>
      </c>
      <c r="CD737" t="s">
        <v>50</v>
      </c>
    </row>
    <row r="738" spans="1:86" x14ac:dyDescent="0.25">
      <c r="A738" t="s">
        <v>275</v>
      </c>
      <c r="C738" t="str">
        <f t="shared" si="78"/>
        <v>https://www.hanshq.net/files/othello/web/web_othello2.html!</v>
      </c>
      <c r="D738" t="s">
        <v>253</v>
      </c>
      <c r="E738" t="s">
        <v>114</v>
      </c>
      <c r="F738" t="str">
        <f t="shared" si="79"/>
        <v>https://www.haxx.se/home/games/othello/index.shtml!Expert</v>
      </c>
      <c r="G738">
        <v>37</v>
      </c>
      <c r="H738">
        <v>27</v>
      </c>
      <c r="I738" cm="1">
        <f t="array" aca="1" ref="I738" ca="1">MAX(ROW($C$1:INDIRECT("$C"&amp;(ROW()-1)))*($C738=$C$1:INDIRECT("$C"&amp;(ROW()-1))),ROW($F$1:INDIRECT("$F"&amp;(ROW()-1)))*($C738=$F$1:INDIRECT("$F"&amp;(ROW()-1))))</f>
        <v>737</v>
      </c>
      <c r="J738" cm="1">
        <f t="array" aca="1" ref="J738" ca="1">MAX(ROW($C$1:INDIRECT("$C"&amp;(ROW()-1)))*($F738=$C$1:INDIRECT("$C"&amp;(ROW()-1))),ROW($F$1:INDIRECT("$F"&amp;(ROW()-1)))*($F738=$F$1:INDIRECT("$F"&amp;(ROW()-1))))</f>
        <v>720</v>
      </c>
      <c r="K738" s="2" cm="1">
        <f t="array" aca="1" ref="K738" ca="1">IF($I738&gt;0,IF(INDEX($C:$C,$I738)=$C738,INDEX($S:$S,$I738),INDEX($T:$T,$I738)),1000)</f>
        <v>1073.1247927075581</v>
      </c>
      <c r="L738" s="2" cm="1">
        <f t="array" aca="1" ref="L738" ca="1">IF($J738&gt;0,IF(INDEX($C:$C,$J738)=$F738,INDEX($S:$S,$J738),INDEX($T:$T,$J738)),1000)</f>
        <v>1187.2154275587645</v>
      </c>
      <c r="M738">
        <f t="shared" ca="1" si="72"/>
        <v>481.73919409889976</v>
      </c>
      <c r="N738">
        <f t="shared" ca="1" si="73"/>
        <v>929.04889024546355</v>
      </c>
      <c r="O738">
        <f t="shared" ca="1" si="74"/>
        <v>0.34146814779965962</v>
      </c>
      <c r="P738">
        <f t="shared" ca="1" si="75"/>
        <v>0.65853185220034027</v>
      </c>
      <c r="Q738">
        <f t="shared" si="68"/>
        <v>1</v>
      </c>
      <c r="R738">
        <f t="shared" si="69"/>
        <v>0</v>
      </c>
      <c r="S738" s="2">
        <f t="shared" ca="1" si="76"/>
        <v>1094.197811977969</v>
      </c>
      <c r="T738" s="2">
        <f t="shared" ca="1" si="77"/>
        <v>1166.1424082883536</v>
      </c>
    </row>
    <row r="739" spans="1:86" x14ac:dyDescent="0.25">
      <c r="A739" t="s">
        <v>275</v>
      </c>
      <c r="C739" t="str">
        <f t="shared" si="78"/>
        <v>https://www.hanshq.net/files/othello/web/web_othello2.html!</v>
      </c>
      <c r="D739" t="s">
        <v>17</v>
      </c>
      <c r="E739">
        <v>3</v>
      </c>
      <c r="F739" t="str">
        <f t="shared" si="79"/>
        <v>https://www.enil.no/othello!3</v>
      </c>
      <c r="G739">
        <v>49</v>
      </c>
      <c r="H739">
        <v>15</v>
      </c>
      <c r="I739" cm="1">
        <f t="array" aca="1" ref="I739" ca="1">MAX(ROW($C$1:INDIRECT("$C"&amp;(ROW()-1)))*($C739=$C$1:INDIRECT("$C"&amp;(ROW()-1))),ROW($F$1:INDIRECT("$F"&amp;(ROW()-1)))*($C739=$F$1:INDIRECT("$F"&amp;(ROW()-1))))</f>
        <v>738</v>
      </c>
      <c r="J739" cm="1">
        <f t="array" aca="1" ref="J739" ca="1">MAX(ROW($C$1:INDIRECT("$C"&amp;(ROW()-1)))*($F739=$C$1:INDIRECT("$C"&amp;(ROW()-1))),ROW($F$1:INDIRECT("$F"&amp;(ROW()-1)))*($F739=$F$1:INDIRECT("$F"&amp;(ROW()-1))))</f>
        <v>722</v>
      </c>
      <c r="K739" s="2" cm="1">
        <f t="array" aca="1" ref="K739" ca="1">IF($I739&gt;0,IF(INDEX($C:$C,$I739)=$C739,INDEX($S:$S,$I739),INDEX($T:$T,$I739)),1000)</f>
        <v>1094.197811977969</v>
      </c>
      <c r="L739" s="2" cm="1">
        <f t="array" aca="1" ref="L739" ca="1">IF($J739&gt;0,IF(INDEX($C:$C,$J739)=$F739,INDEX($S:$S,$J739),INDEX($T:$T,$J739)),1000)</f>
        <v>1173.7453372856719</v>
      </c>
      <c r="M739">
        <f t="shared" ca="1" si="72"/>
        <v>543.8692814983026</v>
      </c>
      <c r="N739">
        <f t="shared" ca="1" si="73"/>
        <v>859.73249756026405</v>
      </c>
      <c r="O739">
        <f t="shared" ca="1" si="74"/>
        <v>0.38748118562737244</v>
      </c>
      <c r="P739">
        <f t="shared" ca="1" si="75"/>
        <v>0.61251881437262767</v>
      </c>
      <c r="Q739">
        <f t="shared" si="68"/>
        <v>1</v>
      </c>
      <c r="R739">
        <f t="shared" si="69"/>
        <v>0</v>
      </c>
      <c r="S739" s="2">
        <f t="shared" ca="1" si="76"/>
        <v>1113.7984140378931</v>
      </c>
      <c r="T739" s="2">
        <f t="shared" ca="1" si="77"/>
        <v>1154.1447352257478</v>
      </c>
      <c r="V739" t="s">
        <v>93</v>
      </c>
      <c r="W739" t="s">
        <v>30</v>
      </c>
      <c r="X739" t="s">
        <v>21</v>
      </c>
      <c r="Y739" t="s">
        <v>79</v>
      </c>
      <c r="Z739" t="s">
        <v>20</v>
      </c>
      <c r="AA739" t="s">
        <v>46</v>
      </c>
      <c r="AB739" t="s">
        <v>26</v>
      </c>
      <c r="AC739" t="s">
        <v>29</v>
      </c>
      <c r="AD739" t="s">
        <v>42</v>
      </c>
      <c r="AE739" t="s">
        <v>22</v>
      </c>
      <c r="AF739" t="s">
        <v>32</v>
      </c>
      <c r="AG739" t="s">
        <v>38</v>
      </c>
      <c r="AH739" t="s">
        <v>43</v>
      </c>
      <c r="AI739" t="s">
        <v>72</v>
      </c>
      <c r="AJ739" t="s">
        <v>77</v>
      </c>
      <c r="AK739" t="s">
        <v>56</v>
      </c>
      <c r="AL739" t="s">
        <v>76</v>
      </c>
      <c r="AM739" t="s">
        <v>62</v>
      </c>
      <c r="AN739" t="s">
        <v>54</v>
      </c>
      <c r="AO739" t="s">
        <v>57</v>
      </c>
      <c r="AP739" t="s">
        <v>23</v>
      </c>
      <c r="AQ739" t="s">
        <v>55</v>
      </c>
      <c r="AR739" t="s">
        <v>49</v>
      </c>
      <c r="AS739" t="s">
        <v>34</v>
      </c>
      <c r="AT739" t="s">
        <v>71</v>
      </c>
      <c r="AU739" t="s">
        <v>48</v>
      </c>
      <c r="AV739" t="s">
        <v>78</v>
      </c>
      <c r="AW739" t="s">
        <v>25</v>
      </c>
      <c r="AX739" t="s">
        <v>36</v>
      </c>
      <c r="AY739" t="s">
        <v>39</v>
      </c>
      <c r="AZ739" t="s">
        <v>24</v>
      </c>
      <c r="BA739" t="s">
        <v>44</v>
      </c>
      <c r="BB739" t="s">
        <v>61</v>
      </c>
      <c r="BC739" t="s">
        <v>60</v>
      </c>
      <c r="BD739" t="s">
        <v>59</v>
      </c>
      <c r="BE739" t="s">
        <v>74</v>
      </c>
      <c r="BF739" t="s">
        <v>75</v>
      </c>
      <c r="BG739" t="s">
        <v>73</v>
      </c>
      <c r="BH739" t="s">
        <v>68</v>
      </c>
      <c r="BI739" t="s">
        <v>28</v>
      </c>
      <c r="BJ739" t="s">
        <v>58</v>
      </c>
      <c r="BK739" t="s">
        <v>63</v>
      </c>
      <c r="BL739" t="s">
        <v>67</v>
      </c>
      <c r="BM739" t="s">
        <v>66</v>
      </c>
      <c r="BN739" t="s">
        <v>41</v>
      </c>
      <c r="BO739" t="s">
        <v>64</v>
      </c>
      <c r="BP739" t="s">
        <v>31</v>
      </c>
      <c r="BQ739" t="s">
        <v>27</v>
      </c>
      <c r="BR739" t="s">
        <v>47</v>
      </c>
      <c r="BS739" t="s">
        <v>40</v>
      </c>
      <c r="BT739" t="s">
        <v>65</v>
      </c>
      <c r="BU739" t="s">
        <v>87</v>
      </c>
      <c r="BV739" t="s">
        <v>50</v>
      </c>
      <c r="BW739" t="s">
        <v>35</v>
      </c>
      <c r="BX739" t="s">
        <v>51</v>
      </c>
      <c r="BY739" t="s">
        <v>53</v>
      </c>
      <c r="BZ739" t="s">
        <v>69</v>
      </c>
      <c r="CA739" t="s">
        <v>87</v>
      </c>
      <c r="CB739" t="s">
        <v>52</v>
      </c>
      <c r="CC739" t="s">
        <v>45</v>
      </c>
      <c r="CD739" t="s">
        <v>37</v>
      </c>
      <c r="CE739" t="s">
        <v>87</v>
      </c>
      <c r="CF739" t="s">
        <v>70</v>
      </c>
    </row>
    <row r="740" spans="1:86" x14ac:dyDescent="0.25">
      <c r="A740" t="s">
        <v>275</v>
      </c>
      <c r="C740" t="str">
        <f t="shared" si="78"/>
        <v>https://www.hanshq.net/files/othello/web/web_othello2.html!</v>
      </c>
      <c r="D740" t="s">
        <v>190</v>
      </c>
      <c r="E740">
        <v>10</v>
      </c>
      <c r="F740" t="str">
        <f t="shared" si="79"/>
        <v>https://ogeon.github.io/reversi/!10</v>
      </c>
      <c r="G740">
        <v>48</v>
      </c>
      <c r="H740">
        <v>16</v>
      </c>
      <c r="I740" cm="1">
        <f t="array" aca="1" ref="I740" ca="1">MAX(ROW($C$1:INDIRECT("$C"&amp;(ROW()-1)))*($C740=$C$1:INDIRECT("$C"&amp;(ROW()-1))),ROW($F$1:INDIRECT("$F"&amp;(ROW()-1)))*($C740=$F$1:INDIRECT("$F"&amp;(ROW()-1))))</f>
        <v>739</v>
      </c>
      <c r="J740" cm="1">
        <f t="array" aca="1" ref="J740" ca="1">MAX(ROW($C$1:INDIRECT("$C"&amp;(ROW()-1)))*($F740=$C$1:INDIRECT("$C"&amp;(ROW()-1))),ROW($F$1:INDIRECT("$F"&amp;(ROW()-1)))*($F740=$F$1:INDIRECT("$F"&amp;(ROW()-1))))</f>
        <v>727</v>
      </c>
      <c r="K740" s="2" cm="1">
        <f t="array" aca="1" ref="K740" ca="1">IF($I740&gt;0,IF(INDEX($C:$C,$I740)=$C740,INDEX($S:$S,$I740),INDEX($T:$T,$I740)),1000)</f>
        <v>1113.7984140378931</v>
      </c>
      <c r="L740" s="2" cm="1">
        <f t="array" aca="1" ref="L740" ca="1">IF($J740&gt;0,IF(INDEX($C:$C,$J740)=$F740,INDEX($S:$S,$J740),INDEX($T:$T,$J740)),1000)</f>
        <v>1117.3987688462748</v>
      </c>
      <c r="M740">
        <f t="shared" ca="1" si="72"/>
        <v>608.82998740331448</v>
      </c>
      <c r="N740">
        <f t="shared" ca="1" si="73"/>
        <v>621.57984254429289</v>
      </c>
      <c r="O740">
        <f t="shared" ca="1" si="74"/>
        <v>0.49481885838740364</v>
      </c>
      <c r="P740">
        <f t="shared" ca="1" si="75"/>
        <v>0.50518114161259642</v>
      </c>
      <c r="Q740">
        <f t="shared" si="68"/>
        <v>1</v>
      </c>
      <c r="R740">
        <f t="shared" si="69"/>
        <v>0</v>
      </c>
      <c r="S740" s="2">
        <f t="shared" ca="1" si="76"/>
        <v>1129.9642105694961</v>
      </c>
      <c r="T740" s="2">
        <f t="shared" ca="1" si="77"/>
        <v>1101.2329723146718</v>
      </c>
    </row>
    <row r="741" spans="1:86" x14ac:dyDescent="0.25">
      <c r="A741" t="s">
        <v>275</v>
      </c>
      <c r="C741" t="str">
        <f t="shared" si="78"/>
        <v>https://www.hanshq.net/files/othello/web/web_othello2.html!</v>
      </c>
      <c r="D741" t="s">
        <v>17</v>
      </c>
      <c r="E741">
        <v>2</v>
      </c>
      <c r="F741" t="str">
        <f t="shared" si="79"/>
        <v>https://www.enil.no/othello!2</v>
      </c>
      <c r="G741">
        <v>56</v>
      </c>
      <c r="H741">
        <v>8</v>
      </c>
      <c r="I741" cm="1">
        <f t="array" aca="1" ref="I741" ca="1">MAX(ROW($C$1:INDIRECT("$C"&amp;(ROW()-1)))*($C741=$C$1:INDIRECT("$C"&amp;(ROW()-1))),ROW($F$1:INDIRECT("$F"&amp;(ROW()-1)))*($C741=$F$1:INDIRECT("$F"&amp;(ROW()-1))))</f>
        <v>740</v>
      </c>
      <c r="J741" cm="1">
        <f t="array" aca="1" ref="J741" ca="1">MAX(ROW($C$1:INDIRECT("$C"&amp;(ROW()-1)))*($F741=$C$1:INDIRECT("$C"&amp;(ROW()-1))),ROW($F$1:INDIRECT("$F"&amp;(ROW()-1)))*($F741=$F$1:INDIRECT("$F"&amp;(ROW()-1))))</f>
        <v>724</v>
      </c>
      <c r="K741" s="2" cm="1">
        <f t="array" aca="1" ref="K741" ca="1">IF($I741&gt;0,IF(INDEX($C:$C,$I741)=$C741,INDEX($S:$S,$I741),INDEX($T:$T,$I741)),1000)</f>
        <v>1129.9642105694961</v>
      </c>
      <c r="L741" s="2" cm="1">
        <f t="array" aca="1" ref="L741" ca="1">IF($J741&gt;0,IF(INDEX($C:$C,$J741)=$F741,INDEX($S:$S,$J741),INDEX($T:$T,$J741)),1000)</f>
        <v>1065.630941618921</v>
      </c>
      <c r="M741">
        <f t="shared" ca="1" si="72"/>
        <v>668.20623918800493</v>
      </c>
      <c r="N741">
        <f t="shared" ca="1" si="73"/>
        <v>461.39974912428545</v>
      </c>
      <c r="O741">
        <f t="shared" ca="1" si="74"/>
        <v>0.59153921464806625</v>
      </c>
      <c r="P741">
        <f t="shared" ca="1" si="75"/>
        <v>0.40846078535193381</v>
      </c>
      <c r="Q741">
        <f t="shared" si="68"/>
        <v>1</v>
      </c>
      <c r="R741">
        <f t="shared" si="69"/>
        <v>0</v>
      </c>
      <c r="S741" s="2">
        <f t="shared" ca="1" si="76"/>
        <v>1143.034955700758</v>
      </c>
      <c r="T741" s="2">
        <f t="shared" ca="1" si="77"/>
        <v>1052.5601964876591</v>
      </c>
      <c r="V741" t="s">
        <v>93</v>
      </c>
      <c r="W741" t="s">
        <v>38</v>
      </c>
      <c r="X741" t="s">
        <v>43</v>
      </c>
      <c r="Y741" t="s">
        <v>30</v>
      </c>
      <c r="Z741" t="s">
        <v>72</v>
      </c>
      <c r="AA741" t="s">
        <v>56</v>
      </c>
      <c r="AB741" t="s">
        <v>42</v>
      </c>
      <c r="AC741" t="s">
        <v>78</v>
      </c>
      <c r="AD741" t="s">
        <v>21</v>
      </c>
      <c r="AE741" t="s">
        <v>71</v>
      </c>
      <c r="AF741" t="s">
        <v>76</v>
      </c>
      <c r="AG741" t="s">
        <v>74</v>
      </c>
      <c r="AH741" t="s">
        <v>29</v>
      </c>
      <c r="AI741" t="s">
        <v>25</v>
      </c>
      <c r="AJ741" t="s">
        <v>24</v>
      </c>
      <c r="AK741" t="s">
        <v>77</v>
      </c>
      <c r="AL741" t="s">
        <v>41</v>
      </c>
      <c r="AM741" t="s">
        <v>79</v>
      </c>
      <c r="AN741" t="s">
        <v>22</v>
      </c>
      <c r="AO741" t="s">
        <v>44</v>
      </c>
      <c r="AP741" t="s">
        <v>47</v>
      </c>
      <c r="AQ741" t="s">
        <v>36</v>
      </c>
      <c r="AR741" t="s">
        <v>20</v>
      </c>
      <c r="AS741" t="s">
        <v>54</v>
      </c>
      <c r="AT741" t="s">
        <v>39</v>
      </c>
      <c r="AU741" t="s">
        <v>46</v>
      </c>
      <c r="AV741" t="s">
        <v>64</v>
      </c>
      <c r="AW741" t="s">
        <v>31</v>
      </c>
      <c r="AX741" t="s">
        <v>73</v>
      </c>
      <c r="AY741" t="s">
        <v>32</v>
      </c>
      <c r="AZ741" t="s">
        <v>75</v>
      </c>
      <c r="BA741" t="s">
        <v>68</v>
      </c>
      <c r="BB741" t="s">
        <v>52</v>
      </c>
      <c r="BC741" t="s">
        <v>67</v>
      </c>
      <c r="BD741" t="s">
        <v>48</v>
      </c>
      <c r="BE741" t="s">
        <v>62</v>
      </c>
      <c r="BF741" t="s">
        <v>65</v>
      </c>
      <c r="BG741" t="s">
        <v>40</v>
      </c>
      <c r="BH741" t="s">
        <v>70</v>
      </c>
      <c r="BI741" t="s">
        <v>66</v>
      </c>
      <c r="BJ741" t="s">
        <v>69</v>
      </c>
      <c r="BK741" t="s">
        <v>63</v>
      </c>
      <c r="BL741" t="s">
        <v>23</v>
      </c>
      <c r="BM741" t="s">
        <v>26</v>
      </c>
      <c r="BN741" t="s">
        <v>49</v>
      </c>
      <c r="BO741" t="s">
        <v>55</v>
      </c>
      <c r="BP741" t="s">
        <v>28</v>
      </c>
      <c r="BQ741" t="s">
        <v>27</v>
      </c>
      <c r="BR741" t="s">
        <v>59</v>
      </c>
      <c r="BS741" t="s">
        <v>58</v>
      </c>
      <c r="BT741" t="s">
        <v>35</v>
      </c>
      <c r="BU741" t="s">
        <v>53</v>
      </c>
      <c r="BV741" t="s">
        <v>60</v>
      </c>
      <c r="BW741" t="s">
        <v>61</v>
      </c>
      <c r="BX741" t="s">
        <v>57</v>
      </c>
      <c r="BY741" t="s">
        <v>87</v>
      </c>
      <c r="BZ741" t="s">
        <v>45</v>
      </c>
      <c r="CA741" t="s">
        <v>37</v>
      </c>
      <c r="CB741" t="s">
        <v>34</v>
      </c>
      <c r="CC741" t="s">
        <v>87</v>
      </c>
      <c r="CD741" t="s">
        <v>51</v>
      </c>
      <c r="CE741" t="s">
        <v>87</v>
      </c>
      <c r="CF741" t="s">
        <v>50</v>
      </c>
    </row>
    <row r="742" spans="1:86" x14ac:dyDescent="0.25">
      <c r="A742" t="s">
        <v>275</v>
      </c>
      <c r="C742" t="str">
        <f t="shared" si="78"/>
        <v>https://www.hanshq.net/files/othello/web/web_othello2.html!</v>
      </c>
      <c r="D742" t="s">
        <v>197</v>
      </c>
      <c r="F742" t="str">
        <f t="shared" si="79"/>
        <v>http://www.quickhack.net/flipout/demo/!</v>
      </c>
      <c r="G742">
        <v>42</v>
      </c>
      <c r="H742">
        <v>22</v>
      </c>
      <c r="I742" cm="1">
        <f t="array" aca="1" ref="I742" ca="1">MAX(ROW($C$1:INDIRECT("$C"&amp;(ROW()-1)))*($C742=$C$1:INDIRECT("$C"&amp;(ROW()-1))),ROW($F$1:INDIRECT("$F"&amp;(ROW()-1)))*($C742=$F$1:INDIRECT("$F"&amp;(ROW()-1))))</f>
        <v>741</v>
      </c>
      <c r="J742" cm="1">
        <f t="array" aca="1" ref="J742" ca="1">MAX(ROW($C$1:INDIRECT("$C"&amp;(ROW()-1)))*($F742=$C$1:INDIRECT("$C"&amp;(ROW()-1))),ROW($F$1:INDIRECT("$F"&amp;(ROW()-1)))*($F742=$F$1:INDIRECT("$F"&amp;(ROW()-1))))</f>
        <v>730</v>
      </c>
      <c r="K742" s="2" cm="1">
        <f t="array" aca="1" ref="K742" ca="1">IF($I742&gt;0,IF(INDEX($C:$C,$I742)=$C742,INDEX($S:$S,$I742),INDEX($T:$T,$I742)),1000)</f>
        <v>1143.034955700758</v>
      </c>
      <c r="L742" s="2" cm="1">
        <f t="array" aca="1" ref="L742" ca="1">IF($J742&gt;0,IF(INDEX($C:$C,$J742)=$F742,INDEX($S:$S,$J742),INDEX($T:$T,$J742)),1000)</f>
        <v>1062.4894608736183</v>
      </c>
      <c r="M742">
        <f t="shared" ca="1" si="72"/>
        <v>720.42270096663037</v>
      </c>
      <c r="N742">
        <f t="shared" ca="1" si="73"/>
        <v>453.13087234241283</v>
      </c>
      <c r="O742">
        <f t="shared" ca="1" si="74"/>
        <v>0.61388139182710699</v>
      </c>
      <c r="P742">
        <f t="shared" ca="1" si="75"/>
        <v>0.3861186081728929</v>
      </c>
      <c r="Q742">
        <f t="shared" si="68"/>
        <v>1</v>
      </c>
      <c r="R742">
        <f t="shared" si="69"/>
        <v>0</v>
      </c>
      <c r="S742" s="2">
        <f t="shared" ca="1" si="76"/>
        <v>1155.3907511622906</v>
      </c>
      <c r="T742" s="2">
        <f t="shared" ca="1" si="77"/>
        <v>1050.1336654120857</v>
      </c>
    </row>
    <row r="743" spans="1:86" x14ac:dyDescent="0.25">
      <c r="A743" t="s">
        <v>275</v>
      </c>
      <c r="C743" t="str">
        <f t="shared" si="78"/>
        <v>https://www.hanshq.net/files/othello/web/web_othello2.html!</v>
      </c>
      <c r="D743" t="s">
        <v>253</v>
      </c>
      <c r="E743" t="s">
        <v>267</v>
      </c>
      <c r="F743" t="str">
        <f t="shared" si="79"/>
        <v>https://www.haxx.se/home/games/othello/index.shtml!Master</v>
      </c>
      <c r="G743">
        <v>46</v>
      </c>
      <c r="H743">
        <v>18</v>
      </c>
      <c r="I743" cm="1">
        <f t="array" aca="1" ref="I743" ca="1">MAX(ROW($C$1:INDIRECT("$C"&amp;(ROW()-1)))*($C743=$C$1:INDIRECT("$C"&amp;(ROW()-1))),ROW($F$1:INDIRECT("$F"&amp;(ROW()-1)))*($C743=$F$1:INDIRECT("$F"&amp;(ROW()-1))))</f>
        <v>742</v>
      </c>
      <c r="J743" cm="1">
        <f t="array" aca="1" ref="J743" ca="1">MAX(ROW($C$1:INDIRECT("$C"&amp;(ROW()-1)))*($F743=$C$1:INDIRECT("$C"&amp;(ROW()-1))),ROW($F$1:INDIRECT("$F"&amp;(ROW()-1)))*($F743=$F$1:INDIRECT("$F"&amp;(ROW()-1))))</f>
        <v>734</v>
      </c>
      <c r="K743" s="2" cm="1">
        <f t="array" aca="1" ref="K743" ca="1">IF($I743&gt;0,IF(INDEX($C:$C,$I743)=$C743,INDEX($S:$S,$I743),INDEX($T:$T,$I743)),1000)</f>
        <v>1155.3907511622906</v>
      </c>
      <c r="L743" s="2" cm="1">
        <f t="array" aca="1" ref="L743" ca="1">IF($J743&gt;0,IF(INDEX($C:$C,$J743)=$F743,INDEX($S:$S,$J743),INDEX($T:$T,$J743)),1000)</f>
        <v>1370.4164843402277</v>
      </c>
      <c r="M743">
        <f t="shared" ca="1" si="72"/>
        <v>773.52949451225652</v>
      </c>
      <c r="N743">
        <f t="shared" ca="1" si="73"/>
        <v>2667.1117387213885</v>
      </c>
      <c r="O743">
        <f t="shared" ca="1" si="74"/>
        <v>0.22482131732905619</v>
      </c>
      <c r="P743">
        <f t="shared" ca="1" si="75"/>
        <v>0.77517868267094381</v>
      </c>
      <c r="Q743">
        <f t="shared" si="68"/>
        <v>1</v>
      </c>
      <c r="R743">
        <f t="shared" si="69"/>
        <v>0</v>
      </c>
      <c r="S743" s="2">
        <f t="shared" ca="1" si="76"/>
        <v>1180.1964690077607</v>
      </c>
      <c r="T743" s="2">
        <f t="shared" ca="1" si="77"/>
        <v>1345.6107664947576</v>
      </c>
    </row>
    <row r="744" spans="1:86" x14ac:dyDescent="0.25">
      <c r="A744" t="s">
        <v>275</v>
      </c>
      <c r="C744" t="str">
        <f t="shared" si="78"/>
        <v>https://www.hanshq.net/files/othello/web/web_othello2.html!</v>
      </c>
      <c r="D744" t="s">
        <v>17</v>
      </c>
      <c r="E744">
        <v>8</v>
      </c>
      <c r="F744" t="str">
        <f t="shared" si="79"/>
        <v>https://www.enil.no/othello!8</v>
      </c>
      <c r="G744">
        <v>29</v>
      </c>
      <c r="H744">
        <v>35</v>
      </c>
      <c r="I744" cm="1">
        <f t="array" aca="1" ref="I744" ca="1">MAX(ROW($C$1:INDIRECT("$C"&amp;(ROW()-1)))*($C744=$C$1:INDIRECT("$C"&amp;(ROW()-1))),ROW($F$1:INDIRECT("$F"&amp;(ROW()-1)))*($C744=$F$1:INDIRECT("$F"&amp;(ROW()-1))))</f>
        <v>743</v>
      </c>
      <c r="J744" cm="1">
        <f t="array" aca="1" ref="J744" ca="1">MAX(ROW($C$1:INDIRECT("$C"&amp;(ROW()-1)))*($F744=$C$1:INDIRECT("$C"&amp;(ROW()-1))),ROW($F$1:INDIRECT("$F"&amp;(ROW()-1)))*($F744=$F$1:INDIRECT("$F"&amp;(ROW()-1))))</f>
        <v>735</v>
      </c>
      <c r="K744" s="2" cm="1">
        <f t="array" aca="1" ref="K744" ca="1">IF($I744&gt;0,IF(INDEX($C:$C,$I744)=$C744,INDEX($S:$S,$I744),INDEX($T:$T,$I744)),1000)</f>
        <v>1180.1964690077607</v>
      </c>
      <c r="L744" s="2" cm="1">
        <f t="array" aca="1" ref="L744" ca="1">IF($J744&gt;0,IF(INDEX($C:$C,$J744)=$F744,INDEX($S:$S,$J744),INDEX($T:$T,$J744)),1000)</f>
        <v>1313.5570538317286</v>
      </c>
      <c r="M744">
        <f t="shared" ca="1" si="72"/>
        <v>892.25948331473614</v>
      </c>
      <c r="N744">
        <f t="shared" ca="1" si="73"/>
        <v>1922.6163647478397</v>
      </c>
      <c r="O744">
        <f t="shared" ca="1" si="74"/>
        <v>0.31698004866852691</v>
      </c>
      <c r="P744">
        <f t="shared" ca="1" si="75"/>
        <v>0.6830199513314732</v>
      </c>
      <c r="Q744">
        <f t="shared" si="68"/>
        <v>0</v>
      </c>
      <c r="R744">
        <f t="shared" si="69"/>
        <v>1</v>
      </c>
      <c r="S744" s="2">
        <f t="shared" ca="1" si="76"/>
        <v>1170.0531074503679</v>
      </c>
      <c r="T744" s="2">
        <f t="shared" ca="1" si="77"/>
        <v>1323.7004153891214</v>
      </c>
      <c r="V744" t="s">
        <v>93</v>
      </c>
      <c r="W744" t="s">
        <v>30</v>
      </c>
      <c r="X744" t="s">
        <v>21</v>
      </c>
      <c r="Y744" t="s">
        <v>46</v>
      </c>
      <c r="Z744" t="s">
        <v>24</v>
      </c>
      <c r="AA744" t="s">
        <v>56</v>
      </c>
      <c r="AB744" t="s">
        <v>38</v>
      </c>
      <c r="AC744" t="s">
        <v>29</v>
      </c>
      <c r="AD744" t="s">
        <v>62</v>
      </c>
      <c r="AE744" t="s">
        <v>48</v>
      </c>
      <c r="AF744" t="s">
        <v>74</v>
      </c>
      <c r="AG744" t="s">
        <v>59</v>
      </c>
      <c r="AH744" t="s">
        <v>43</v>
      </c>
      <c r="AI744" t="s">
        <v>42</v>
      </c>
      <c r="AJ744" t="s">
        <v>76</v>
      </c>
      <c r="AK744" t="s">
        <v>72</v>
      </c>
      <c r="AL744" t="s">
        <v>36</v>
      </c>
      <c r="AM744" t="s">
        <v>71</v>
      </c>
      <c r="AN744" t="s">
        <v>70</v>
      </c>
      <c r="AO744" t="s">
        <v>75</v>
      </c>
      <c r="AP744" t="s">
        <v>73</v>
      </c>
      <c r="AQ744" t="s">
        <v>77</v>
      </c>
      <c r="AR744" t="s">
        <v>78</v>
      </c>
      <c r="AS744" t="s">
        <v>79</v>
      </c>
      <c r="AT744" t="s">
        <v>66</v>
      </c>
      <c r="AU744" t="s">
        <v>39</v>
      </c>
      <c r="AV744" t="s">
        <v>41</v>
      </c>
      <c r="AW744" t="s">
        <v>25</v>
      </c>
      <c r="AX744" t="s">
        <v>47</v>
      </c>
      <c r="AY744" t="s">
        <v>44</v>
      </c>
      <c r="AZ744" t="s">
        <v>22</v>
      </c>
      <c r="BA744" t="s">
        <v>69</v>
      </c>
      <c r="BB744" t="s">
        <v>64</v>
      </c>
      <c r="BC744" t="s">
        <v>20</v>
      </c>
      <c r="BD744" t="s">
        <v>23</v>
      </c>
      <c r="BE744" t="s">
        <v>49</v>
      </c>
      <c r="BF744" t="s">
        <v>55</v>
      </c>
      <c r="BG744" t="s">
        <v>32</v>
      </c>
      <c r="BH744" t="s">
        <v>63</v>
      </c>
      <c r="BI744" t="s">
        <v>68</v>
      </c>
      <c r="BJ744" t="s">
        <v>54</v>
      </c>
      <c r="BK744" t="s">
        <v>58</v>
      </c>
      <c r="BL744" t="s">
        <v>57</v>
      </c>
      <c r="BM744" t="s">
        <v>61</v>
      </c>
      <c r="BN744" t="s">
        <v>26</v>
      </c>
      <c r="BO744" t="s">
        <v>28</v>
      </c>
      <c r="BP744" t="s">
        <v>31</v>
      </c>
      <c r="BQ744" t="s">
        <v>27</v>
      </c>
      <c r="BR744" t="s">
        <v>34</v>
      </c>
      <c r="BS744" t="s">
        <v>37</v>
      </c>
      <c r="BT744" t="s">
        <v>67</v>
      </c>
      <c r="BU744" t="s">
        <v>65</v>
      </c>
      <c r="BV744" t="s">
        <v>40</v>
      </c>
      <c r="BW744" t="s">
        <v>45</v>
      </c>
      <c r="BX744" t="s">
        <v>52</v>
      </c>
      <c r="BY744" t="s">
        <v>87</v>
      </c>
      <c r="BZ744" t="s">
        <v>60</v>
      </c>
      <c r="CA744" t="s">
        <v>51</v>
      </c>
      <c r="CB744" t="s">
        <v>35</v>
      </c>
      <c r="CC744" t="s">
        <v>53</v>
      </c>
      <c r="CD744" t="s">
        <v>50</v>
      </c>
    </row>
    <row r="745" spans="1:86" x14ac:dyDescent="0.25">
      <c r="A745" t="s">
        <v>275</v>
      </c>
      <c r="C745" t="str">
        <f t="shared" si="78"/>
        <v>https://www.hanshq.net/files/othello/web/web_othello2.html!</v>
      </c>
      <c r="D745" t="s">
        <v>194</v>
      </c>
      <c r="F745" t="str">
        <f t="shared" si="79"/>
        <v>https://www.hanshq.net/files/othello/web/web_othello.html!</v>
      </c>
      <c r="G745">
        <v>22</v>
      </c>
      <c r="H745">
        <v>42</v>
      </c>
      <c r="I745" cm="1">
        <f t="array" aca="1" ref="I745" ca="1">MAX(ROW($C$1:INDIRECT("$C"&amp;(ROW()-1)))*($C745=$C$1:INDIRECT("$C"&amp;(ROW()-1))),ROW($F$1:INDIRECT("$F"&amp;(ROW()-1)))*($C745=$F$1:INDIRECT("$F"&amp;(ROW()-1))))</f>
        <v>744</v>
      </c>
      <c r="J745" cm="1">
        <f t="array" aca="1" ref="J745" ca="1">MAX(ROW($C$1:INDIRECT("$C"&amp;(ROW()-1)))*($F745=$C$1:INDIRECT("$C"&amp;(ROW()-1))),ROW($F$1:INDIRECT("$F"&amp;(ROW()-1)))*($F745=$F$1:INDIRECT("$F"&amp;(ROW()-1))))</f>
        <v>736</v>
      </c>
      <c r="K745" s="2" cm="1">
        <f t="array" aca="1" ref="K745" ca="1">IF($I745&gt;0,IF(INDEX($C:$C,$I745)=$C745,INDEX($S:$S,$I745),INDEX($T:$T,$I745)),1000)</f>
        <v>1170.0531074503679</v>
      </c>
      <c r="L745" s="2" cm="1">
        <f t="array" aca="1" ref="L745" ca="1">IF($J745&gt;0,IF(INDEX($C:$C,$J745)=$F745,INDEX($S:$S,$J745),INDEX($T:$T,$J745)),1000)</f>
        <v>1283.6942753080555</v>
      </c>
      <c r="M745">
        <f t="shared" ca="1" si="72"/>
        <v>841.6524047669551</v>
      </c>
      <c r="N745">
        <f t="shared" ca="1" si="73"/>
        <v>1618.9583955335704</v>
      </c>
      <c r="O745">
        <f t="shared" ca="1" si="74"/>
        <v>0.3420501952865363</v>
      </c>
      <c r="P745">
        <f t="shared" ca="1" si="75"/>
        <v>0.65794980471346365</v>
      </c>
      <c r="Q745">
        <f t="shared" si="68"/>
        <v>0</v>
      </c>
      <c r="R745">
        <f t="shared" si="69"/>
        <v>1</v>
      </c>
      <c r="S745" s="2">
        <f t="shared" ca="1" si="76"/>
        <v>1159.1075012011986</v>
      </c>
      <c r="T745" s="2">
        <f t="shared" ca="1" si="77"/>
        <v>1294.6398815572247</v>
      </c>
    </row>
    <row r="746" spans="1:86" x14ac:dyDescent="0.25">
      <c r="A746" t="s">
        <v>275</v>
      </c>
      <c r="C746" t="str">
        <f t="shared" si="78"/>
        <v>https://www.hanshq.net/files/othello/web/web_othello2.html!</v>
      </c>
      <c r="D746" t="s">
        <v>17</v>
      </c>
      <c r="E746">
        <v>5</v>
      </c>
      <c r="F746" t="str">
        <f t="shared" si="79"/>
        <v>https://www.enil.no/othello!5</v>
      </c>
      <c r="G746">
        <v>40</v>
      </c>
      <c r="H746">
        <v>24</v>
      </c>
      <c r="I746" cm="1">
        <f t="array" aca="1" ref="I746" ca="1">MAX(ROW($C$1:INDIRECT("$C"&amp;(ROW()-1)))*($C746=$C$1:INDIRECT("$C"&amp;(ROW()-1))),ROW($F$1:INDIRECT("$F"&amp;(ROW()-1)))*($C746=$F$1:INDIRECT("$F"&amp;(ROW()-1))))</f>
        <v>745</v>
      </c>
      <c r="J746" cm="1">
        <f t="array" aca="1" ref="J746" ca="1">MAX(ROW($C$1:INDIRECT("$C"&amp;(ROW()-1)))*($F746=$C$1:INDIRECT("$C"&amp;(ROW()-1))),ROW($F$1:INDIRECT("$F"&amp;(ROW()-1)))*($F746=$F$1:INDIRECT("$F"&amp;(ROW()-1))))</f>
        <v>737</v>
      </c>
      <c r="K746" s="2" cm="1">
        <f t="array" aca="1" ref="K746" ca="1">IF($I746&gt;0,IF(INDEX($C:$C,$I746)=$C746,INDEX($S:$S,$I746),INDEX($T:$T,$I746)),1000)</f>
        <v>1159.1075012011986</v>
      </c>
      <c r="L746" s="2" cm="1">
        <f t="array" aca="1" ref="L746" ca="1">IF($J746&gt;0,IF(INDEX($C:$C,$J746)=$F746,INDEX($S:$S,$J746),INDEX($T:$T,$J746)),1000)</f>
        <v>1206.1522593666909</v>
      </c>
      <c r="M746">
        <f t="shared" ca="1" si="72"/>
        <v>790.2577306686461</v>
      </c>
      <c r="N746">
        <f t="shared" ca="1" si="73"/>
        <v>1036.049841011908</v>
      </c>
      <c r="O746">
        <f t="shared" ca="1" si="74"/>
        <v>0.43270790907440471</v>
      </c>
      <c r="P746">
        <f t="shared" ca="1" si="75"/>
        <v>0.56729209092559529</v>
      </c>
      <c r="Q746">
        <f t="shared" si="68"/>
        <v>1</v>
      </c>
      <c r="R746">
        <f t="shared" si="69"/>
        <v>0</v>
      </c>
      <c r="S746" s="2">
        <f t="shared" ca="1" si="76"/>
        <v>1177.2608481108177</v>
      </c>
      <c r="T746" s="2">
        <f t="shared" ca="1" si="77"/>
        <v>1187.9989124570718</v>
      </c>
      <c r="V746" t="s">
        <v>93</v>
      </c>
      <c r="W746" t="s">
        <v>38</v>
      </c>
      <c r="X746" t="s">
        <v>43</v>
      </c>
      <c r="Y746" t="s">
        <v>29</v>
      </c>
      <c r="Z746" t="s">
        <v>56</v>
      </c>
      <c r="AA746" t="s">
        <v>78</v>
      </c>
      <c r="AB746" t="s">
        <v>32</v>
      </c>
      <c r="AC746" t="s">
        <v>72</v>
      </c>
      <c r="AD746" t="s">
        <v>48</v>
      </c>
      <c r="AE746" t="s">
        <v>54</v>
      </c>
      <c r="AF746" t="s">
        <v>58</v>
      </c>
      <c r="AG746" t="s">
        <v>61</v>
      </c>
      <c r="AH746" t="s">
        <v>55</v>
      </c>
      <c r="AI746" t="s">
        <v>62</v>
      </c>
      <c r="AJ746" t="s">
        <v>30</v>
      </c>
      <c r="AK746" t="s">
        <v>76</v>
      </c>
      <c r="AL746" t="s">
        <v>75</v>
      </c>
      <c r="AM746" t="s">
        <v>71</v>
      </c>
      <c r="AN746" t="s">
        <v>73</v>
      </c>
      <c r="AO746" t="s">
        <v>49</v>
      </c>
      <c r="AP746" t="s">
        <v>59</v>
      </c>
      <c r="AQ746" t="s">
        <v>77</v>
      </c>
      <c r="AR746" t="s">
        <v>28</v>
      </c>
      <c r="AS746" t="s">
        <v>35</v>
      </c>
      <c r="AT746" t="s">
        <v>53</v>
      </c>
      <c r="AU746" t="s">
        <v>57</v>
      </c>
      <c r="AV746" t="s">
        <v>21</v>
      </c>
      <c r="AW746" t="s">
        <v>42</v>
      </c>
      <c r="AX746" t="s">
        <v>60</v>
      </c>
      <c r="AY746" t="s">
        <v>46</v>
      </c>
      <c r="AZ746" t="s">
        <v>23</v>
      </c>
      <c r="BA746" t="s">
        <v>22</v>
      </c>
      <c r="BB746" t="s">
        <v>68</v>
      </c>
      <c r="BC746" t="s">
        <v>66</v>
      </c>
      <c r="BD746" t="s">
        <v>69</v>
      </c>
      <c r="BE746" t="s">
        <v>27</v>
      </c>
      <c r="BF746" t="s">
        <v>34</v>
      </c>
      <c r="BG746" t="s">
        <v>63</v>
      </c>
      <c r="BH746" t="s">
        <v>70</v>
      </c>
      <c r="BI746" t="s">
        <v>51</v>
      </c>
      <c r="BJ746" t="s">
        <v>74</v>
      </c>
      <c r="BK746" t="s">
        <v>37</v>
      </c>
      <c r="BL746" t="s">
        <v>26</v>
      </c>
      <c r="BM746" t="s">
        <v>79</v>
      </c>
      <c r="BN746" t="s">
        <v>31</v>
      </c>
      <c r="BO746" t="s">
        <v>20</v>
      </c>
      <c r="BP746" t="s">
        <v>50</v>
      </c>
      <c r="BQ746" t="s">
        <v>67</v>
      </c>
      <c r="BR746" t="s">
        <v>64</v>
      </c>
      <c r="BS746" t="s">
        <v>65</v>
      </c>
      <c r="BT746" t="s">
        <v>39</v>
      </c>
      <c r="BU746" t="s">
        <v>41</v>
      </c>
      <c r="BV746" t="s">
        <v>36</v>
      </c>
      <c r="BW746" t="s">
        <v>87</v>
      </c>
      <c r="BX746" t="s">
        <v>52</v>
      </c>
      <c r="BY746" t="s">
        <v>47</v>
      </c>
      <c r="BZ746" t="s">
        <v>44</v>
      </c>
      <c r="CA746" t="s">
        <v>45</v>
      </c>
      <c r="CB746" t="s">
        <v>25</v>
      </c>
      <c r="CC746" t="s">
        <v>24</v>
      </c>
      <c r="CD746" t="s">
        <v>40</v>
      </c>
    </row>
    <row r="747" spans="1:86" x14ac:dyDescent="0.25">
      <c r="A747" t="s">
        <v>275</v>
      </c>
      <c r="C747" t="str">
        <f t="shared" si="78"/>
        <v>https://www.hanshq.net/files/othello/web/web_othello2.html!</v>
      </c>
      <c r="D747" t="s">
        <v>253</v>
      </c>
      <c r="E747" t="s">
        <v>114</v>
      </c>
      <c r="F747" t="str">
        <f t="shared" si="79"/>
        <v>https://www.haxx.se/home/games/othello/index.shtml!Expert</v>
      </c>
      <c r="G747">
        <v>53</v>
      </c>
      <c r="H747">
        <v>11</v>
      </c>
      <c r="I747" cm="1">
        <f t="array" aca="1" ref="I747" ca="1">MAX(ROW($C$1:INDIRECT("$C"&amp;(ROW()-1)))*($C747=$C$1:INDIRECT("$C"&amp;(ROW()-1))),ROW($F$1:INDIRECT("$F"&amp;(ROW()-1)))*($C747=$F$1:INDIRECT("$F"&amp;(ROW()-1))))</f>
        <v>746</v>
      </c>
      <c r="J747" cm="1">
        <f t="array" aca="1" ref="J747" ca="1">MAX(ROW($C$1:INDIRECT("$C"&amp;(ROW()-1)))*($F747=$C$1:INDIRECT("$C"&amp;(ROW()-1))),ROW($F$1:INDIRECT("$F"&amp;(ROW()-1)))*($F747=$F$1:INDIRECT("$F"&amp;(ROW()-1))))</f>
        <v>738</v>
      </c>
      <c r="K747" s="2" cm="1">
        <f t="array" aca="1" ref="K747" ca="1">IF($I747&gt;0,IF(INDEX($C:$C,$I747)=$C747,INDEX($S:$S,$I747),INDEX($T:$T,$I747)),1000)</f>
        <v>1177.2608481108177</v>
      </c>
      <c r="L747" s="2" cm="1">
        <f t="array" aca="1" ref="L747" ca="1">IF($J747&gt;0,IF(INDEX($C:$C,$J747)=$F747,INDEX($S:$S,$J747),INDEX($T:$T,$J747)),1000)</f>
        <v>1166.1424082883536</v>
      </c>
      <c r="M747">
        <f t="shared" ca="1" si="72"/>
        <v>877.30806192345756</v>
      </c>
      <c r="N747">
        <f t="shared" ca="1" si="73"/>
        <v>822.916974520694</v>
      </c>
      <c r="O747">
        <f t="shared" ca="1" si="74"/>
        <v>0.51599526128509343</v>
      </c>
      <c r="P747">
        <f t="shared" ca="1" si="75"/>
        <v>0.48400473871490651</v>
      </c>
      <c r="Q747">
        <f t="shared" si="68"/>
        <v>1</v>
      </c>
      <c r="R747">
        <f t="shared" si="69"/>
        <v>0</v>
      </c>
      <c r="S747" s="2">
        <f t="shared" ca="1" si="76"/>
        <v>1192.7489997496948</v>
      </c>
      <c r="T747" s="2">
        <f t="shared" ca="1" si="77"/>
        <v>1150.6542566494766</v>
      </c>
    </row>
    <row r="748" spans="1:86" x14ac:dyDescent="0.25">
      <c r="A748" t="s">
        <v>275</v>
      </c>
      <c r="C748" t="str">
        <f t="shared" si="78"/>
        <v>https://www.hanshq.net/files/othello/web/web_othello2.html!</v>
      </c>
      <c r="D748" t="s">
        <v>17</v>
      </c>
      <c r="E748">
        <v>3</v>
      </c>
      <c r="F748" t="str">
        <f t="shared" si="79"/>
        <v>https://www.enil.no/othello!3</v>
      </c>
      <c r="G748">
        <v>38</v>
      </c>
      <c r="H748">
        <v>26</v>
      </c>
      <c r="I748" cm="1">
        <f t="array" aca="1" ref="I748" ca="1">MAX(ROW($C$1:INDIRECT("$C"&amp;(ROW()-1)))*($C748=$C$1:INDIRECT("$C"&amp;(ROW()-1))),ROW($F$1:INDIRECT("$F"&amp;(ROW()-1)))*($C748=$F$1:INDIRECT("$F"&amp;(ROW()-1))))</f>
        <v>747</v>
      </c>
      <c r="J748" cm="1">
        <f t="array" aca="1" ref="J748" ca="1">MAX(ROW($C$1:INDIRECT("$C"&amp;(ROW()-1)))*($F748=$C$1:INDIRECT("$C"&amp;(ROW()-1))),ROW($F$1:INDIRECT("$F"&amp;(ROW()-1)))*($F748=$F$1:INDIRECT("$F"&amp;(ROW()-1))))</f>
        <v>739</v>
      </c>
      <c r="K748" s="2" cm="1">
        <f t="array" aca="1" ref="K748" ca="1">IF($I748&gt;0,IF(INDEX($C:$C,$I748)=$C748,INDEX($S:$S,$I748),INDEX($T:$T,$I748)),1000)</f>
        <v>1192.7489997496948</v>
      </c>
      <c r="L748" s="2" cm="1">
        <f t="array" aca="1" ref="L748" ca="1">IF($J748&gt;0,IF(INDEX($C:$C,$J748)=$F748,INDEX($S:$S,$J748),INDEX($T:$T,$J748)),1000)</f>
        <v>1154.1447352257478</v>
      </c>
      <c r="M748">
        <f t="shared" ca="1" si="72"/>
        <v>959.11901102177887</v>
      </c>
      <c r="N748">
        <f t="shared" ca="1" si="73"/>
        <v>768.00109292102991</v>
      </c>
      <c r="O748">
        <f t="shared" ca="1" si="74"/>
        <v>0.55532849674566631</v>
      </c>
      <c r="P748">
        <f t="shared" ca="1" si="75"/>
        <v>0.44467150325433374</v>
      </c>
      <c r="Q748">
        <f t="shared" si="68"/>
        <v>1</v>
      </c>
      <c r="R748">
        <f t="shared" si="69"/>
        <v>0</v>
      </c>
      <c r="S748" s="2">
        <f t="shared" ca="1" si="76"/>
        <v>1206.9784878538335</v>
      </c>
      <c r="T748" s="2">
        <f t="shared" ca="1" si="77"/>
        <v>1139.9152471216091</v>
      </c>
      <c r="V748" t="s">
        <v>93</v>
      </c>
      <c r="W748" t="s">
        <v>30</v>
      </c>
      <c r="X748" t="s">
        <v>21</v>
      </c>
      <c r="Y748" t="s">
        <v>46</v>
      </c>
      <c r="Z748" t="s">
        <v>24</v>
      </c>
      <c r="AA748" t="s">
        <v>29</v>
      </c>
      <c r="AB748" t="s">
        <v>42</v>
      </c>
      <c r="AC748" t="s">
        <v>38</v>
      </c>
      <c r="AD748" t="s">
        <v>55</v>
      </c>
      <c r="AE748" t="s">
        <v>20</v>
      </c>
      <c r="AF748" t="s">
        <v>43</v>
      </c>
      <c r="AG748" t="s">
        <v>48</v>
      </c>
      <c r="AH748" t="s">
        <v>78</v>
      </c>
      <c r="AI748" t="s">
        <v>22</v>
      </c>
      <c r="AJ748" t="s">
        <v>79</v>
      </c>
      <c r="AK748" t="s">
        <v>32</v>
      </c>
      <c r="AL748" t="s">
        <v>25</v>
      </c>
      <c r="AM748" t="s">
        <v>44</v>
      </c>
      <c r="AN748" t="s">
        <v>49</v>
      </c>
      <c r="AO748" t="s">
        <v>26</v>
      </c>
      <c r="AP748" t="s">
        <v>31</v>
      </c>
      <c r="AQ748" t="s">
        <v>39</v>
      </c>
      <c r="AR748" t="s">
        <v>28</v>
      </c>
      <c r="AS748" t="s">
        <v>76</v>
      </c>
      <c r="AT748" t="s">
        <v>41</v>
      </c>
      <c r="AU748" t="s">
        <v>36</v>
      </c>
      <c r="AV748" t="s">
        <v>56</v>
      </c>
      <c r="AW748" t="s">
        <v>23</v>
      </c>
      <c r="AX748" t="s">
        <v>35</v>
      </c>
      <c r="AY748" t="s">
        <v>62</v>
      </c>
      <c r="AZ748" t="s">
        <v>54</v>
      </c>
      <c r="BA748" t="s">
        <v>58</v>
      </c>
      <c r="BB748" t="s">
        <v>74</v>
      </c>
      <c r="BC748" t="s">
        <v>57</v>
      </c>
      <c r="BD748" t="s">
        <v>72</v>
      </c>
      <c r="BE748" t="s">
        <v>61</v>
      </c>
      <c r="BF748" t="s">
        <v>77</v>
      </c>
      <c r="BG748" t="s">
        <v>71</v>
      </c>
      <c r="BH748" t="s">
        <v>70</v>
      </c>
      <c r="BI748" t="s">
        <v>27</v>
      </c>
      <c r="BJ748" t="s">
        <v>50</v>
      </c>
      <c r="BK748" t="s">
        <v>73</v>
      </c>
      <c r="BL748" t="s">
        <v>60</v>
      </c>
      <c r="BM748" t="s">
        <v>51</v>
      </c>
      <c r="BN748" t="s">
        <v>53</v>
      </c>
      <c r="BO748" t="s">
        <v>67</v>
      </c>
      <c r="BP748" t="s">
        <v>59</v>
      </c>
      <c r="BQ748" t="s">
        <v>63</v>
      </c>
      <c r="BR748" t="s">
        <v>65</v>
      </c>
      <c r="BS748" t="s">
        <v>68</v>
      </c>
      <c r="BT748" t="s">
        <v>75</v>
      </c>
      <c r="BU748" t="s">
        <v>64</v>
      </c>
      <c r="BV748" t="s">
        <v>47</v>
      </c>
      <c r="BW748" t="s">
        <v>40</v>
      </c>
      <c r="BX748" t="s">
        <v>66</v>
      </c>
      <c r="BY748" t="s">
        <v>69</v>
      </c>
      <c r="BZ748" t="s">
        <v>37</v>
      </c>
      <c r="CA748" t="s">
        <v>45</v>
      </c>
      <c r="CB748" t="s">
        <v>52</v>
      </c>
      <c r="CC748" t="s">
        <v>34</v>
      </c>
    </row>
    <row r="749" spans="1:86" x14ac:dyDescent="0.25">
      <c r="A749" t="s">
        <v>275</v>
      </c>
      <c r="C749" t="str">
        <f t="shared" si="78"/>
        <v>https://www.hanshq.net/files/othello/web/web_othello2.html!</v>
      </c>
      <c r="D749" t="s">
        <v>190</v>
      </c>
      <c r="E749">
        <v>10</v>
      </c>
      <c r="F749" t="str">
        <f t="shared" si="79"/>
        <v>https://ogeon.github.io/reversi/!10</v>
      </c>
      <c r="G749">
        <v>48</v>
      </c>
      <c r="H749">
        <v>16</v>
      </c>
      <c r="I749" cm="1">
        <f t="array" aca="1" ref="I749" ca="1">MAX(ROW($C$1:INDIRECT("$C"&amp;(ROW()-1)))*($C749=$C$1:INDIRECT("$C"&amp;(ROW()-1))),ROW($F$1:INDIRECT("$F"&amp;(ROW()-1)))*($C749=$F$1:INDIRECT("$F"&amp;(ROW()-1))))</f>
        <v>748</v>
      </c>
      <c r="J749" cm="1">
        <f t="array" aca="1" ref="J749" ca="1">MAX(ROW($C$1:INDIRECT("$C"&amp;(ROW()-1)))*($F749=$C$1:INDIRECT("$C"&amp;(ROW()-1))),ROW($F$1:INDIRECT("$F"&amp;(ROW()-1)))*($F749=$F$1:INDIRECT("$F"&amp;(ROW()-1))))</f>
        <v>740</v>
      </c>
      <c r="K749" s="2" cm="1">
        <f t="array" aca="1" ref="K749" ca="1">IF($I749&gt;0,IF(INDEX($C:$C,$I749)=$C749,INDEX($S:$S,$I749),INDEX($T:$T,$I749)),1000)</f>
        <v>1206.9784878538335</v>
      </c>
      <c r="L749" s="2" cm="1">
        <f t="array" aca="1" ref="L749" ca="1">IF($J749&gt;0,IF(INDEX($C:$C,$J749)=$F749,INDEX($S:$S,$J749),INDEX($T:$T,$J749)),1000)</f>
        <v>1101.2329723146718</v>
      </c>
      <c r="M749">
        <f t="shared" ca="1" si="72"/>
        <v>1040.9891899236916</v>
      </c>
      <c r="N749">
        <f t="shared" ca="1" si="73"/>
        <v>566.34677366417066</v>
      </c>
      <c r="O749">
        <f t="shared" ca="1" si="74"/>
        <v>0.64764878874483522</v>
      </c>
      <c r="P749">
        <f t="shared" ca="1" si="75"/>
        <v>0.35235121125516472</v>
      </c>
      <c r="Q749">
        <f t="shared" si="68"/>
        <v>1</v>
      </c>
      <c r="R749">
        <f t="shared" si="69"/>
        <v>0</v>
      </c>
      <c r="S749" s="2">
        <f t="shared" ca="1" si="76"/>
        <v>1218.2537266139987</v>
      </c>
      <c r="T749" s="2">
        <f t="shared" ca="1" si="77"/>
        <v>1089.9577335545066</v>
      </c>
    </row>
    <row r="750" spans="1:86" x14ac:dyDescent="0.25">
      <c r="A750" t="s">
        <v>275</v>
      </c>
      <c r="C750" t="str">
        <f t="shared" si="78"/>
        <v>https://www.hanshq.net/files/othello/web/web_othello2.html!</v>
      </c>
      <c r="D750" t="s">
        <v>17</v>
      </c>
      <c r="E750">
        <v>2</v>
      </c>
      <c r="F750" t="str">
        <f t="shared" si="79"/>
        <v>https://www.enil.no/othello!2</v>
      </c>
      <c r="G750">
        <v>59</v>
      </c>
      <c r="H750">
        <v>5</v>
      </c>
      <c r="I750" cm="1">
        <f t="array" aca="1" ref="I750" ca="1">MAX(ROW($C$1:INDIRECT("$C"&amp;(ROW()-1)))*($C750=$C$1:INDIRECT("$C"&amp;(ROW()-1))),ROW($F$1:INDIRECT("$F"&amp;(ROW()-1)))*($C750=$F$1:INDIRECT("$F"&amp;(ROW()-1))))</f>
        <v>749</v>
      </c>
      <c r="J750" cm="1">
        <f t="array" aca="1" ref="J750" ca="1">MAX(ROW($C$1:INDIRECT("$C"&amp;(ROW()-1)))*($F750=$C$1:INDIRECT("$C"&amp;(ROW()-1))),ROW($F$1:INDIRECT("$F"&amp;(ROW()-1)))*($F750=$F$1:INDIRECT("$F"&amp;(ROW()-1))))</f>
        <v>741</v>
      </c>
      <c r="K750" s="2" cm="1">
        <f t="array" aca="1" ref="K750" ca="1">IF($I750&gt;0,IF(INDEX($C:$C,$I750)=$C750,INDEX($S:$S,$I750),INDEX($T:$T,$I750)),1000)</f>
        <v>1218.2537266139987</v>
      </c>
      <c r="L750" s="2" cm="1">
        <f t="array" aca="1" ref="L750" ca="1">IF($J750&gt;0,IF(INDEX($C:$C,$J750)=$F750,INDEX($S:$S,$J750),INDEX($T:$T,$J750)),1000)</f>
        <v>1052.5601964876591</v>
      </c>
      <c r="M750">
        <f t="shared" ca="1" si="72"/>
        <v>1110.7960239340041</v>
      </c>
      <c r="N750">
        <f t="shared" ca="1" si="73"/>
        <v>427.9573515811644</v>
      </c>
      <c r="O750">
        <f t="shared" ca="1" si="74"/>
        <v>0.72188047910024178</v>
      </c>
      <c r="P750">
        <f t="shared" ca="1" si="75"/>
        <v>0.27811952089975822</v>
      </c>
      <c r="Q750">
        <f t="shared" si="68"/>
        <v>1</v>
      </c>
      <c r="R750">
        <f t="shared" si="69"/>
        <v>0</v>
      </c>
      <c r="S750" s="2">
        <f t="shared" ca="1" si="76"/>
        <v>1227.1535512827909</v>
      </c>
      <c r="T750" s="2">
        <f t="shared" ca="1" si="77"/>
        <v>1043.6603718188669</v>
      </c>
      <c r="V750" t="s">
        <v>93</v>
      </c>
      <c r="W750" t="s">
        <v>29</v>
      </c>
      <c r="X750" t="s">
        <v>22</v>
      </c>
      <c r="Y750" t="s">
        <v>49</v>
      </c>
      <c r="Z750" t="s">
        <v>23</v>
      </c>
      <c r="AA750" t="s">
        <v>30</v>
      </c>
      <c r="AB750" t="s">
        <v>32</v>
      </c>
      <c r="AC750" t="s">
        <v>55</v>
      </c>
      <c r="AD750" t="s">
        <v>56</v>
      </c>
      <c r="AE750" t="s">
        <v>54</v>
      </c>
      <c r="AF750" t="s">
        <v>79</v>
      </c>
      <c r="AG750" t="s">
        <v>43</v>
      </c>
      <c r="AH750" t="s">
        <v>61</v>
      </c>
      <c r="AI750" t="s">
        <v>57</v>
      </c>
      <c r="AJ750" t="s">
        <v>58</v>
      </c>
      <c r="AK750" t="s">
        <v>59</v>
      </c>
      <c r="AL750" t="s">
        <v>63</v>
      </c>
      <c r="AM750" t="s">
        <v>28</v>
      </c>
      <c r="AN750" t="s">
        <v>38</v>
      </c>
      <c r="AO750" t="s">
        <v>26</v>
      </c>
      <c r="AP750" t="s">
        <v>60</v>
      </c>
      <c r="AQ750" t="s">
        <v>62</v>
      </c>
      <c r="AR750" t="s">
        <v>34</v>
      </c>
      <c r="AS750" t="s">
        <v>27</v>
      </c>
      <c r="AT750" t="s">
        <v>35</v>
      </c>
      <c r="AU750" t="s">
        <v>50</v>
      </c>
      <c r="AV750" t="s">
        <v>53</v>
      </c>
      <c r="AW750" t="s">
        <v>87</v>
      </c>
      <c r="AX750" t="s">
        <v>31</v>
      </c>
      <c r="AY750" t="s">
        <v>20</v>
      </c>
      <c r="AZ750" t="s">
        <v>51</v>
      </c>
      <c r="BA750" t="s">
        <v>66</v>
      </c>
      <c r="BB750" t="s">
        <v>24</v>
      </c>
      <c r="BC750" t="s">
        <v>46</v>
      </c>
      <c r="BD750" t="s">
        <v>47</v>
      </c>
      <c r="BE750" t="s">
        <v>40</v>
      </c>
      <c r="BF750" t="s">
        <v>21</v>
      </c>
      <c r="BG750" t="s">
        <v>37</v>
      </c>
      <c r="BH750" t="s">
        <v>42</v>
      </c>
      <c r="BI750" t="s">
        <v>52</v>
      </c>
      <c r="BJ750" t="s">
        <v>69</v>
      </c>
      <c r="BK750" t="s">
        <v>44</v>
      </c>
      <c r="BL750" t="s">
        <v>25</v>
      </c>
      <c r="BM750" t="s">
        <v>70</v>
      </c>
      <c r="BN750" t="s">
        <v>45</v>
      </c>
      <c r="BO750" t="s">
        <v>36</v>
      </c>
      <c r="BP750" t="s">
        <v>77</v>
      </c>
      <c r="BQ750" t="s">
        <v>76</v>
      </c>
      <c r="BR750" t="s">
        <v>71</v>
      </c>
      <c r="BS750" t="s">
        <v>78</v>
      </c>
      <c r="BT750" t="s">
        <v>48</v>
      </c>
      <c r="BU750" t="s">
        <v>73</v>
      </c>
      <c r="BV750" t="s">
        <v>67</v>
      </c>
      <c r="BW750" t="s">
        <v>41</v>
      </c>
      <c r="BX750" t="s">
        <v>39</v>
      </c>
      <c r="BY750" t="s">
        <v>68</v>
      </c>
      <c r="BZ750" t="s">
        <v>72</v>
      </c>
      <c r="CA750" t="s">
        <v>87</v>
      </c>
      <c r="CB750" t="s">
        <v>74</v>
      </c>
      <c r="CC750" t="s">
        <v>87</v>
      </c>
      <c r="CD750" t="s">
        <v>75</v>
      </c>
      <c r="CE750" t="s">
        <v>87</v>
      </c>
      <c r="CF750" t="s">
        <v>64</v>
      </c>
      <c r="CG750" t="s">
        <v>87</v>
      </c>
      <c r="CH750" t="s">
        <v>65</v>
      </c>
    </row>
    <row r="751" spans="1:86" x14ac:dyDescent="0.25">
      <c r="A751" t="s">
        <v>275</v>
      </c>
      <c r="C751" t="str">
        <f t="shared" si="78"/>
        <v>https://www.hanshq.net/files/othello/web/web_othello2.html!</v>
      </c>
      <c r="D751" t="s">
        <v>197</v>
      </c>
      <c r="F751" t="str">
        <f t="shared" si="79"/>
        <v>http://www.quickhack.net/flipout/demo/!</v>
      </c>
      <c r="G751">
        <v>42</v>
      </c>
      <c r="H751">
        <v>22</v>
      </c>
      <c r="I751" cm="1">
        <f t="array" aca="1" ref="I751" ca="1">MAX(ROW($C$1:INDIRECT("$C"&amp;(ROW()-1)))*($C751=$C$1:INDIRECT("$C"&amp;(ROW()-1))),ROW($F$1:INDIRECT("$F"&amp;(ROW()-1)))*($C751=$F$1:INDIRECT("$F"&amp;(ROW()-1))))</f>
        <v>750</v>
      </c>
      <c r="J751" cm="1">
        <f t="array" aca="1" ref="J751" ca="1">MAX(ROW($C$1:INDIRECT("$C"&amp;(ROW()-1)))*($F751=$C$1:INDIRECT("$C"&amp;(ROW()-1))),ROW($F$1:INDIRECT("$F"&amp;(ROW()-1)))*($F751=$F$1:INDIRECT("$F"&amp;(ROW()-1))))</f>
        <v>742</v>
      </c>
      <c r="K751" s="2" cm="1">
        <f t="array" aca="1" ref="K751" ca="1">IF($I751&gt;0,IF(INDEX($C:$C,$I751)=$C751,INDEX($S:$S,$I751),INDEX($T:$T,$I751)),1000)</f>
        <v>1227.1535512827909</v>
      </c>
      <c r="L751" s="2" cm="1">
        <f t="array" aca="1" ref="L751" ca="1">IF($J751&gt;0,IF(INDEX($C:$C,$J751)=$F751,INDEX($S:$S,$J751),INDEX($T:$T,$J751)),1000)</f>
        <v>1050.1336654120857</v>
      </c>
      <c r="M751">
        <f t="shared" ca="1" si="72"/>
        <v>1169.1867317119734</v>
      </c>
      <c r="N751">
        <f t="shared" ca="1" si="73"/>
        <v>422.02109843287127</v>
      </c>
      <c r="O751">
        <f t="shared" ca="1" si="74"/>
        <v>0.73477939811642612</v>
      </c>
      <c r="P751">
        <f t="shared" ca="1" si="75"/>
        <v>0.26522060188357388</v>
      </c>
      <c r="Q751">
        <f t="shared" si="68"/>
        <v>1</v>
      </c>
      <c r="R751">
        <f t="shared" si="69"/>
        <v>0</v>
      </c>
      <c r="S751" s="2">
        <f t="shared" ca="1" si="76"/>
        <v>1235.6406105430653</v>
      </c>
      <c r="T751" s="2">
        <f t="shared" ca="1" si="77"/>
        <v>1041.6466061518113</v>
      </c>
    </row>
    <row r="752" spans="1:86" x14ac:dyDescent="0.25">
      <c r="A752" t="s">
        <v>275</v>
      </c>
      <c r="C752" t="str">
        <f t="shared" si="78"/>
        <v>https://www.hanshq.net/files/othello/web/web_othello2.html!</v>
      </c>
      <c r="D752" t="s">
        <v>243</v>
      </c>
      <c r="E752">
        <v>4</v>
      </c>
      <c r="F752" t="str">
        <f t="shared" si="79"/>
        <v>https://www.retrogames.cz/play_052-NES.php?emulator=retrocc!4</v>
      </c>
      <c r="G752">
        <v>50</v>
      </c>
      <c r="H752">
        <v>14</v>
      </c>
      <c r="I752" cm="1">
        <f t="array" aca="1" ref="I752" ca="1">MAX(ROW($C$1:INDIRECT("$C"&amp;(ROW()-1)))*($C752=$C$1:INDIRECT("$C"&amp;(ROW()-1))),ROW($F$1:INDIRECT("$F"&amp;(ROW()-1)))*($C752=$F$1:INDIRECT("$F"&amp;(ROW()-1))))</f>
        <v>751</v>
      </c>
      <c r="J752" cm="1">
        <f t="array" aca="1" ref="J752" ca="1">MAX(ROW($C$1:INDIRECT("$C"&amp;(ROW()-1)))*($F752=$C$1:INDIRECT("$C"&amp;(ROW()-1))),ROW($F$1:INDIRECT("$F"&amp;(ROW()-1)))*($F752=$F$1:INDIRECT("$F"&amp;(ROW()-1))))</f>
        <v>641</v>
      </c>
      <c r="K752" s="2" cm="1">
        <f t="array" aca="1" ref="K752" ca="1">IF($I752&gt;0,IF(INDEX($C:$C,$I752)=$C752,INDEX($S:$S,$I752),INDEX($T:$T,$I752)),1000)</f>
        <v>1235.6406105430653</v>
      </c>
      <c r="L752" s="2" cm="1">
        <f t="array" aca="1" ref="L752" ca="1">IF($J752&gt;0,IF(INDEX($C:$C,$J752)=$F752,INDEX($S:$S,$J752),INDEX($T:$T,$J752)),1000)</f>
        <v>1112.2545702739278</v>
      </c>
      <c r="M752">
        <f t="shared" ca="1" si="72"/>
        <v>1227.7262069474682</v>
      </c>
      <c r="N752">
        <f t="shared" ca="1" si="73"/>
        <v>603.44323883575191</v>
      </c>
      <c r="O752">
        <f t="shared" ca="1" si="74"/>
        <v>0.67046018585262623</v>
      </c>
      <c r="P752">
        <f t="shared" ca="1" si="75"/>
        <v>0.32953981414737388</v>
      </c>
      <c r="Q752">
        <f t="shared" si="68"/>
        <v>1</v>
      </c>
      <c r="R752">
        <f t="shared" si="69"/>
        <v>0</v>
      </c>
      <c r="S752" s="2">
        <f t="shared" ca="1" si="76"/>
        <v>1246.1858845957813</v>
      </c>
      <c r="T752" s="2">
        <f t="shared" ca="1" si="77"/>
        <v>1101.7092962212118</v>
      </c>
    </row>
    <row r="753" spans="1:86" x14ac:dyDescent="0.25">
      <c r="A753" t="s">
        <v>275</v>
      </c>
      <c r="C753" t="str">
        <f t="shared" si="78"/>
        <v>https://www.hanshq.net/files/othello/web/web_othello2.html!</v>
      </c>
      <c r="D753" t="s">
        <v>243</v>
      </c>
      <c r="E753">
        <v>5</v>
      </c>
      <c r="F753" t="str">
        <f t="shared" si="79"/>
        <v>https://www.retrogames.cz/play_052-NES.php?emulator=retrocc!5</v>
      </c>
      <c r="G753">
        <v>57</v>
      </c>
      <c r="H753">
        <v>7</v>
      </c>
      <c r="I753" cm="1">
        <f t="array" aca="1" ref="I753" ca="1">MAX(ROW($C$1:INDIRECT("$C"&amp;(ROW()-1)))*($C753=$C$1:INDIRECT("$C"&amp;(ROW()-1))),ROW($F$1:INDIRECT("$F"&amp;(ROW()-1)))*($C753=$F$1:INDIRECT("$F"&amp;(ROW()-1))))</f>
        <v>752</v>
      </c>
      <c r="J753" cm="1">
        <f t="array" aca="1" ref="J753" ca="1">MAX(ROW($C$1:INDIRECT("$C"&amp;(ROW()-1)))*($F753=$C$1:INDIRECT("$C"&amp;(ROW()-1))),ROW($F$1:INDIRECT("$F"&amp;(ROW()-1)))*($F753=$F$1:INDIRECT("$F"&amp;(ROW()-1))))</f>
        <v>644</v>
      </c>
      <c r="K753" s="2" cm="1">
        <f t="array" aca="1" ref="K753" ca="1">IF($I753&gt;0,IF(INDEX($C:$C,$I753)=$C753,INDEX($S:$S,$I753),INDEX($T:$T,$I753)),1000)</f>
        <v>1246.1858845957813</v>
      </c>
      <c r="L753" s="2" cm="1">
        <f t="array" aca="1" ref="L753" ca="1">IF($J753&gt;0,IF(INDEX($C:$C,$J753)=$F753,INDEX($S:$S,$J753),INDEX($T:$T,$J753)),1000)</f>
        <v>1143.103865449312</v>
      </c>
      <c r="M753">
        <f t="shared" ca="1" si="72"/>
        <v>1304.5619624140211</v>
      </c>
      <c r="N753">
        <f t="shared" ca="1" si="73"/>
        <v>720.70853233726689</v>
      </c>
      <c r="O753">
        <f t="shared" ca="1" si="74"/>
        <v>0.64414208659778405</v>
      </c>
      <c r="P753">
        <f t="shared" ca="1" si="75"/>
        <v>0.35585791340221595</v>
      </c>
      <c r="Q753">
        <f t="shared" si="68"/>
        <v>1</v>
      </c>
      <c r="R753">
        <f t="shared" si="69"/>
        <v>0</v>
      </c>
      <c r="S753" s="2">
        <f t="shared" ca="1" si="76"/>
        <v>1257.5733378246523</v>
      </c>
      <c r="T753" s="2">
        <f t="shared" ca="1" si="77"/>
        <v>1131.716412220441</v>
      </c>
    </row>
    <row r="754" spans="1:86" x14ac:dyDescent="0.25">
      <c r="A754" t="s">
        <v>275</v>
      </c>
      <c r="C754" t="str">
        <f t="shared" si="78"/>
        <v>https://www.hanshq.net/files/othello/web/web_othello2.html!</v>
      </c>
      <c r="D754" t="s">
        <v>17</v>
      </c>
      <c r="E754">
        <v>8</v>
      </c>
      <c r="F754" t="str">
        <f t="shared" si="79"/>
        <v>https://www.enil.no/othello!8</v>
      </c>
      <c r="G754">
        <v>37</v>
      </c>
      <c r="H754">
        <v>27</v>
      </c>
      <c r="I754" cm="1">
        <f t="array" aca="1" ref="I754" ca="1">MAX(ROW($C$1:INDIRECT("$C"&amp;(ROW()-1)))*($C754=$C$1:INDIRECT("$C"&amp;(ROW()-1))),ROW($F$1:INDIRECT("$F"&amp;(ROW()-1)))*($C754=$F$1:INDIRECT("$F"&amp;(ROW()-1))))</f>
        <v>753</v>
      </c>
      <c r="J754" cm="1">
        <f t="array" aca="1" ref="J754" ca="1">MAX(ROW($C$1:INDIRECT("$C"&amp;(ROW()-1)))*($F754=$C$1:INDIRECT("$C"&amp;(ROW()-1))),ROW($F$1:INDIRECT("$F"&amp;(ROW()-1)))*($F754=$F$1:INDIRECT("$F"&amp;(ROW()-1))))</f>
        <v>744</v>
      </c>
      <c r="K754" s="2" cm="1">
        <f t="array" aca="1" ref="K754" ca="1">IF($I754&gt;0,IF(INDEX($C:$C,$I754)=$C754,INDEX($S:$S,$I754),INDEX($T:$T,$I754)),1000)</f>
        <v>1257.5733378246523</v>
      </c>
      <c r="L754" s="2" cm="1">
        <f t="array" aca="1" ref="L754" ca="1">IF($J754&gt;0,IF(INDEX($C:$C,$J754)=$F754,INDEX($S:$S,$J754),INDEX($T:$T,$J754)),1000)</f>
        <v>1323.7004153891214</v>
      </c>
      <c r="M754">
        <f t="shared" ca="1" si="72"/>
        <v>1392.9429978994892</v>
      </c>
      <c r="N754">
        <f t="shared" ca="1" si="73"/>
        <v>2038.2199046854269</v>
      </c>
      <c r="O754">
        <f t="shared" ca="1" si="74"/>
        <v>0.40596819138202256</v>
      </c>
      <c r="P754">
        <f t="shared" ca="1" si="75"/>
        <v>0.59403180861797744</v>
      </c>
      <c r="Q754">
        <f t="shared" si="68"/>
        <v>1</v>
      </c>
      <c r="R754">
        <f t="shared" si="69"/>
        <v>0</v>
      </c>
      <c r="S754" s="2">
        <f t="shared" ca="1" si="76"/>
        <v>1276.5823557004276</v>
      </c>
      <c r="T754" s="2">
        <f t="shared" ca="1" si="77"/>
        <v>1304.6913975133461</v>
      </c>
      <c r="V754" t="s">
        <v>93</v>
      </c>
      <c r="W754" t="s">
        <v>30</v>
      </c>
      <c r="X754" t="s">
        <v>21</v>
      </c>
      <c r="Y754" t="s">
        <v>56</v>
      </c>
      <c r="Z754" t="s">
        <v>38</v>
      </c>
      <c r="AA754" t="s">
        <v>29</v>
      </c>
      <c r="AB754" t="s">
        <v>62</v>
      </c>
      <c r="AC754" t="s">
        <v>48</v>
      </c>
      <c r="AD754" t="s">
        <v>74</v>
      </c>
      <c r="AE754" t="s">
        <v>59</v>
      </c>
      <c r="AF754" t="s">
        <v>78</v>
      </c>
      <c r="AG754" t="s">
        <v>79</v>
      </c>
      <c r="AH754" t="s">
        <v>43</v>
      </c>
      <c r="AI754" t="s">
        <v>76</v>
      </c>
      <c r="AJ754" t="s">
        <v>54</v>
      </c>
      <c r="AK754" t="s">
        <v>22</v>
      </c>
      <c r="AL754" t="s">
        <v>49</v>
      </c>
      <c r="AM754" t="s">
        <v>32</v>
      </c>
      <c r="AN754" t="s">
        <v>58</v>
      </c>
      <c r="AO754" t="s">
        <v>57</v>
      </c>
      <c r="AP754" t="s">
        <v>31</v>
      </c>
      <c r="AQ754" t="s">
        <v>42</v>
      </c>
      <c r="AR754" t="s">
        <v>72</v>
      </c>
      <c r="AS754" t="s">
        <v>77</v>
      </c>
      <c r="AT754" t="s">
        <v>68</v>
      </c>
      <c r="AU754" t="s">
        <v>26</v>
      </c>
      <c r="AV754" t="s">
        <v>20</v>
      </c>
      <c r="AW754" t="s">
        <v>63</v>
      </c>
      <c r="AX754" t="s">
        <v>28</v>
      </c>
      <c r="AY754" t="s">
        <v>70</v>
      </c>
      <c r="AZ754" t="s">
        <v>23</v>
      </c>
      <c r="BA754" t="s">
        <v>53</v>
      </c>
      <c r="BB754" t="s">
        <v>75</v>
      </c>
      <c r="BC754" t="s">
        <v>73</v>
      </c>
      <c r="BD754" t="s">
        <v>55</v>
      </c>
      <c r="BE754" t="s">
        <v>46</v>
      </c>
      <c r="BF754" t="s">
        <v>71</v>
      </c>
      <c r="BG754" t="s">
        <v>61</v>
      </c>
      <c r="BH754" t="s">
        <v>69</v>
      </c>
      <c r="BI754" t="s">
        <v>65</v>
      </c>
      <c r="BJ754" t="s">
        <v>60</v>
      </c>
      <c r="BK754" t="s">
        <v>66</v>
      </c>
      <c r="BL754" t="s">
        <v>67</v>
      </c>
      <c r="BM754" t="s">
        <v>27</v>
      </c>
      <c r="BN754" t="s">
        <v>36</v>
      </c>
      <c r="BO754" t="s">
        <v>35</v>
      </c>
      <c r="BP754" t="s">
        <v>47</v>
      </c>
      <c r="BQ754" t="s">
        <v>64</v>
      </c>
      <c r="BR754" t="s">
        <v>25</v>
      </c>
      <c r="BS754" t="s">
        <v>44</v>
      </c>
      <c r="BT754" t="s">
        <v>41</v>
      </c>
      <c r="BU754" t="s">
        <v>39</v>
      </c>
      <c r="BV754" t="s">
        <v>24</v>
      </c>
      <c r="BW754" t="s">
        <v>52</v>
      </c>
      <c r="BX754" t="s">
        <v>37</v>
      </c>
      <c r="BY754" t="s">
        <v>50</v>
      </c>
      <c r="BZ754" t="s">
        <v>40</v>
      </c>
      <c r="CA754" t="s">
        <v>45</v>
      </c>
      <c r="CB754" t="s">
        <v>34</v>
      </c>
      <c r="CC754" t="s">
        <v>87</v>
      </c>
      <c r="CD754" t="s">
        <v>51</v>
      </c>
    </row>
    <row r="755" spans="1:86" x14ac:dyDescent="0.25">
      <c r="A755" t="s">
        <v>275</v>
      </c>
      <c r="C755" t="str">
        <f t="shared" si="78"/>
        <v>https://www.hanshq.net/files/othello/web/web_othello2.html!</v>
      </c>
      <c r="D755" t="s">
        <v>17</v>
      </c>
      <c r="E755">
        <v>8</v>
      </c>
      <c r="F755" t="str">
        <f t="shared" si="79"/>
        <v>https://www.enil.no/othello!8</v>
      </c>
      <c r="G755">
        <v>60</v>
      </c>
      <c r="H755">
        <v>4</v>
      </c>
      <c r="I755" cm="1">
        <f t="array" aca="1" ref="I755" ca="1">MAX(ROW($C$1:INDIRECT("$C"&amp;(ROW()-1)))*($C755=$C$1:INDIRECT("$C"&amp;(ROW()-1))),ROW($F$1:INDIRECT("$F"&amp;(ROW()-1)))*($C755=$F$1:INDIRECT("$F"&amp;(ROW()-1))))</f>
        <v>754</v>
      </c>
      <c r="J755" cm="1">
        <f t="array" aca="1" ref="J755" ca="1">MAX(ROW($C$1:INDIRECT("$C"&amp;(ROW()-1)))*($F755=$C$1:INDIRECT("$C"&amp;(ROW()-1))),ROW($F$1:INDIRECT("$F"&amp;(ROW()-1)))*($F755=$F$1:INDIRECT("$F"&amp;(ROW()-1))))</f>
        <v>754</v>
      </c>
      <c r="K755" s="2" cm="1">
        <f t="array" aca="1" ref="K755" ca="1">IF($I755&gt;0,IF(INDEX($C:$C,$I755)=$C755,INDEX($S:$S,$I755),INDEX($T:$T,$I755)),1000)</f>
        <v>1276.5823557004276</v>
      </c>
      <c r="L755" s="2" cm="1">
        <f t="array" aca="1" ref="L755" ca="1">IF($J755&gt;0,IF(INDEX($C:$C,$J755)=$F755,INDEX($S:$S,$J755),INDEX($T:$T,$J755)),1000)</f>
        <v>1304.6913975133461</v>
      </c>
      <c r="M755">
        <f t="shared" ca="1" si="72"/>
        <v>1554.017443141797</v>
      </c>
      <c r="N755">
        <f t="shared" ca="1" si="73"/>
        <v>1826.9577069038553</v>
      </c>
      <c r="O755">
        <f t="shared" ca="1" si="74"/>
        <v>0.45963586662883743</v>
      </c>
      <c r="P755">
        <f t="shared" ca="1" si="75"/>
        <v>0.54036413337116262</v>
      </c>
      <c r="Q755">
        <f t="shared" si="68"/>
        <v>1</v>
      </c>
      <c r="R755">
        <f t="shared" si="69"/>
        <v>0</v>
      </c>
      <c r="S755" s="2">
        <f t="shared" ca="1" si="76"/>
        <v>1293.8740079683048</v>
      </c>
      <c r="T755" s="2">
        <f t="shared" ca="1" si="77"/>
        <v>1287.3997452454689</v>
      </c>
      <c r="V755" t="s">
        <v>93</v>
      </c>
      <c r="W755" t="s">
        <v>29</v>
      </c>
      <c r="X755" t="s">
        <v>22</v>
      </c>
      <c r="Y755" t="s">
        <v>49</v>
      </c>
      <c r="Z755" t="s">
        <v>23</v>
      </c>
      <c r="AA755" t="s">
        <v>38</v>
      </c>
      <c r="AB755" t="s">
        <v>79</v>
      </c>
      <c r="AC755" t="s">
        <v>28</v>
      </c>
      <c r="AD755" t="s">
        <v>32</v>
      </c>
      <c r="AE755" t="s">
        <v>26</v>
      </c>
      <c r="AF755" t="s">
        <v>43</v>
      </c>
      <c r="AG755" t="s">
        <v>54</v>
      </c>
      <c r="AH755" t="s">
        <v>56</v>
      </c>
      <c r="AI755" t="s">
        <v>72</v>
      </c>
      <c r="AJ755" t="s">
        <v>57</v>
      </c>
      <c r="AK755" t="s">
        <v>55</v>
      </c>
      <c r="AL755" t="s">
        <v>61</v>
      </c>
      <c r="AM755" t="s">
        <v>58</v>
      </c>
      <c r="AN755" t="s">
        <v>59</v>
      </c>
      <c r="AO755" t="s">
        <v>62</v>
      </c>
      <c r="AP755" t="s">
        <v>63</v>
      </c>
      <c r="AQ755" t="s">
        <v>78</v>
      </c>
      <c r="AR755" t="s">
        <v>42</v>
      </c>
      <c r="AS755" t="s">
        <v>20</v>
      </c>
      <c r="AT755" t="s">
        <v>35</v>
      </c>
      <c r="AU755" t="s">
        <v>36</v>
      </c>
      <c r="AV755" t="s">
        <v>30</v>
      </c>
      <c r="AW755" t="s">
        <v>53</v>
      </c>
      <c r="AX755" t="s">
        <v>74</v>
      </c>
      <c r="AY755" t="s">
        <v>48</v>
      </c>
      <c r="AZ755" t="s">
        <v>21</v>
      </c>
      <c r="BA755" t="s">
        <v>71</v>
      </c>
      <c r="BB755" t="s">
        <v>76</v>
      </c>
      <c r="BC755" t="s">
        <v>75</v>
      </c>
      <c r="BD755" t="s">
        <v>77</v>
      </c>
      <c r="BE755" t="s">
        <v>46</v>
      </c>
      <c r="BF755" t="s">
        <v>24</v>
      </c>
      <c r="BG755" t="s">
        <v>73</v>
      </c>
      <c r="BH755" t="s">
        <v>25</v>
      </c>
      <c r="BI755" t="s">
        <v>39</v>
      </c>
      <c r="BJ755" t="s">
        <v>41</v>
      </c>
      <c r="BK755" t="s">
        <v>44</v>
      </c>
      <c r="BL755" t="s">
        <v>31</v>
      </c>
      <c r="BM755" t="s">
        <v>27</v>
      </c>
      <c r="BN755" t="s">
        <v>66</v>
      </c>
      <c r="BO755" t="s">
        <v>60</v>
      </c>
      <c r="BP755" t="s">
        <v>51</v>
      </c>
      <c r="BQ755" t="s">
        <v>69</v>
      </c>
      <c r="BR755" t="s">
        <v>34</v>
      </c>
      <c r="BS755" t="s">
        <v>40</v>
      </c>
      <c r="BT755" t="s">
        <v>37</v>
      </c>
      <c r="BU755" t="s">
        <v>87</v>
      </c>
      <c r="BV755" t="s">
        <v>70</v>
      </c>
      <c r="BW755" t="s">
        <v>87</v>
      </c>
      <c r="BX755" t="s">
        <v>50</v>
      </c>
      <c r="BY755" t="s">
        <v>87</v>
      </c>
      <c r="BZ755" t="s">
        <v>45</v>
      </c>
      <c r="CA755" t="s">
        <v>87</v>
      </c>
      <c r="CB755" t="s">
        <v>47</v>
      </c>
      <c r="CC755" t="s">
        <v>52</v>
      </c>
      <c r="CD755" t="s">
        <v>67</v>
      </c>
      <c r="CE755" t="s">
        <v>68</v>
      </c>
      <c r="CF755" t="s">
        <v>64</v>
      </c>
      <c r="CG755" t="s">
        <v>87</v>
      </c>
      <c r="CH755" t="s">
        <v>65</v>
      </c>
    </row>
    <row r="756" spans="1:86" x14ac:dyDescent="0.25">
      <c r="A756" t="s">
        <v>275</v>
      </c>
      <c r="C756" t="str">
        <f t="shared" si="78"/>
        <v>https://www.hanshq.net/files/othello/web/web_othello2.html!</v>
      </c>
      <c r="D756" t="s">
        <v>17</v>
      </c>
      <c r="E756">
        <v>8</v>
      </c>
      <c r="F756" t="str">
        <f t="shared" si="79"/>
        <v>https://www.enil.no/othello!8</v>
      </c>
      <c r="G756">
        <v>12</v>
      </c>
      <c r="H756">
        <v>52</v>
      </c>
      <c r="I756" cm="1">
        <f t="array" aca="1" ref="I756" ca="1">MAX(ROW($C$1:INDIRECT("$C"&amp;(ROW()-1)))*($C756=$C$1:INDIRECT("$C"&amp;(ROW()-1))),ROW($F$1:INDIRECT("$F"&amp;(ROW()-1)))*($C756=$F$1:INDIRECT("$F"&amp;(ROW()-1))))</f>
        <v>755</v>
      </c>
      <c r="J756" cm="1">
        <f t="array" aca="1" ref="J756" ca="1">MAX(ROW($C$1:INDIRECT("$C"&amp;(ROW()-1)))*($F756=$C$1:INDIRECT("$C"&amp;(ROW()-1))),ROW($F$1:INDIRECT("$F"&amp;(ROW()-1)))*($F756=$F$1:INDIRECT("$F"&amp;(ROW()-1))))</f>
        <v>755</v>
      </c>
      <c r="K756" s="2" cm="1">
        <f t="array" aca="1" ref="K756" ca="1">IF($I756&gt;0,IF(INDEX($C:$C,$I756)=$C756,INDEX($S:$S,$I756),INDEX($T:$T,$I756)),1000)</f>
        <v>1293.8740079683048</v>
      </c>
      <c r="L756" s="2" cm="1">
        <f t="array" aca="1" ref="L756" ca="1">IF($J756&gt;0,IF(INDEX($C:$C,$J756)=$F756,INDEX($S:$S,$J756),INDEX($T:$T,$J756)),1000)</f>
        <v>1287.3997452454689</v>
      </c>
      <c r="M756">
        <f t="shared" ca="1" si="72"/>
        <v>1716.662894143069</v>
      </c>
      <c r="N756">
        <f t="shared" ca="1" si="73"/>
        <v>1653.8623594052697</v>
      </c>
      <c r="O756">
        <f t="shared" ca="1" si="74"/>
        <v>0.5093161347288061</v>
      </c>
      <c r="P756">
        <f t="shared" ca="1" si="75"/>
        <v>0.4906838652711939</v>
      </c>
      <c r="Q756">
        <f t="shared" si="68"/>
        <v>0</v>
      </c>
      <c r="R756">
        <f t="shared" si="69"/>
        <v>1</v>
      </c>
      <c r="S756" s="2">
        <f t="shared" ca="1" si="76"/>
        <v>1277.575891656983</v>
      </c>
      <c r="T756" s="2">
        <f t="shared" ca="1" si="77"/>
        <v>1303.6978615567907</v>
      </c>
      <c r="V756" t="s">
        <v>93</v>
      </c>
      <c r="W756" t="s">
        <v>38</v>
      </c>
      <c r="X756" t="s">
        <v>43</v>
      </c>
      <c r="Y756" t="s">
        <v>30</v>
      </c>
      <c r="Z756" t="s">
        <v>72</v>
      </c>
      <c r="AA756" t="s">
        <v>29</v>
      </c>
      <c r="AB756" t="s">
        <v>62</v>
      </c>
      <c r="AC756" t="s">
        <v>76</v>
      </c>
      <c r="AD756" t="s">
        <v>78</v>
      </c>
      <c r="AE756" t="s">
        <v>74</v>
      </c>
      <c r="AF756" t="s">
        <v>75</v>
      </c>
      <c r="AG756" t="s">
        <v>73</v>
      </c>
      <c r="AH756" t="s">
        <v>77</v>
      </c>
      <c r="AI756" t="s">
        <v>25</v>
      </c>
      <c r="AJ756" t="s">
        <v>22</v>
      </c>
      <c r="AK756" t="s">
        <v>48</v>
      </c>
      <c r="AL756" t="s">
        <v>71</v>
      </c>
      <c r="AM756" t="s">
        <v>70</v>
      </c>
      <c r="AN756" t="s">
        <v>36</v>
      </c>
      <c r="AO756" t="s">
        <v>68</v>
      </c>
      <c r="AP756" t="s">
        <v>42</v>
      </c>
      <c r="AQ756" t="s">
        <v>39</v>
      </c>
      <c r="AR756" t="s">
        <v>54</v>
      </c>
      <c r="AS756" t="s">
        <v>55</v>
      </c>
      <c r="AT756" t="s">
        <v>66</v>
      </c>
      <c r="AU756" t="s">
        <v>79</v>
      </c>
      <c r="AV756" t="s">
        <v>32</v>
      </c>
      <c r="AW756" t="s">
        <v>21</v>
      </c>
      <c r="AX756" t="s">
        <v>60</v>
      </c>
      <c r="AY756" t="s">
        <v>69</v>
      </c>
      <c r="AZ756" t="s">
        <v>56</v>
      </c>
      <c r="BA756" t="s">
        <v>63</v>
      </c>
      <c r="BB756" t="s">
        <v>59</v>
      </c>
      <c r="BC756" t="s">
        <v>58</v>
      </c>
      <c r="BD756" t="s">
        <v>57</v>
      </c>
      <c r="BE756" t="s">
        <v>26</v>
      </c>
      <c r="BF756" t="s">
        <v>23</v>
      </c>
      <c r="BG756" t="s">
        <v>28</v>
      </c>
      <c r="BH756" t="s">
        <v>20</v>
      </c>
      <c r="BI756" t="s">
        <v>61</v>
      </c>
      <c r="BJ756" t="s">
        <v>24</v>
      </c>
      <c r="BK756" t="s">
        <v>44</v>
      </c>
      <c r="BL756" t="s">
        <v>35</v>
      </c>
      <c r="BM756" t="s">
        <v>53</v>
      </c>
      <c r="BN756" t="s">
        <v>27</v>
      </c>
      <c r="BO756" t="s">
        <v>51</v>
      </c>
      <c r="BP756" t="s">
        <v>41</v>
      </c>
      <c r="BQ756" t="s">
        <v>47</v>
      </c>
      <c r="BR756" t="s">
        <v>46</v>
      </c>
      <c r="BS756" t="s">
        <v>31</v>
      </c>
      <c r="BT756" t="s">
        <v>64</v>
      </c>
      <c r="BU756" t="s">
        <v>65</v>
      </c>
      <c r="BV756" t="s">
        <v>52</v>
      </c>
      <c r="BW756" t="s">
        <v>34</v>
      </c>
      <c r="BX756" t="s">
        <v>49</v>
      </c>
      <c r="BY756" t="s">
        <v>50</v>
      </c>
      <c r="BZ756" t="s">
        <v>40</v>
      </c>
      <c r="CA756" t="s">
        <v>45</v>
      </c>
      <c r="CB756" t="s">
        <v>37</v>
      </c>
      <c r="CC756" t="s">
        <v>87</v>
      </c>
      <c r="CD756" t="s">
        <v>67</v>
      </c>
    </row>
    <row r="757" spans="1:86" x14ac:dyDescent="0.25">
      <c r="A757" t="s">
        <v>275</v>
      </c>
      <c r="C757" t="str">
        <f t="shared" si="78"/>
        <v>https://www.hanshq.net/files/othello/web/web_othello2.html!</v>
      </c>
      <c r="D757" t="s">
        <v>253</v>
      </c>
      <c r="E757" t="s">
        <v>267</v>
      </c>
      <c r="F757" t="str">
        <f t="shared" si="79"/>
        <v>https://www.haxx.se/home/games/othello/index.shtml!Master</v>
      </c>
      <c r="G757">
        <v>46</v>
      </c>
      <c r="H757">
        <v>18</v>
      </c>
      <c r="I757" cm="1">
        <f t="array" aca="1" ref="I757" ca="1">MAX(ROW($C$1:INDIRECT("$C"&amp;(ROW()-1)))*($C757=$C$1:INDIRECT("$C"&amp;(ROW()-1))),ROW($F$1:INDIRECT("$F"&amp;(ROW()-1)))*($C757=$F$1:INDIRECT("$F"&amp;(ROW()-1))))</f>
        <v>756</v>
      </c>
      <c r="J757" cm="1">
        <f t="array" aca="1" ref="J757" ca="1">MAX(ROW($C$1:INDIRECT("$C"&amp;(ROW()-1)))*($F757=$C$1:INDIRECT("$C"&amp;(ROW()-1))),ROW($F$1:INDIRECT("$F"&amp;(ROW()-1)))*($F757=$F$1:INDIRECT("$F"&amp;(ROW()-1))))</f>
        <v>743</v>
      </c>
      <c r="K757" s="2" cm="1">
        <f t="array" aca="1" ref="K757" ca="1">IF($I757&gt;0,IF(INDEX($C:$C,$I757)=$C757,INDEX($S:$S,$I757),INDEX($T:$T,$I757)),1000)</f>
        <v>1277.575891656983</v>
      </c>
      <c r="L757" s="2" cm="1">
        <f t="array" aca="1" ref="L757" ca="1">IF($J757&gt;0,IF(INDEX($C:$C,$J757)=$F757,INDEX($S:$S,$J757),INDEX($T:$T,$J757)),1000)</f>
        <v>1345.6107664947576</v>
      </c>
      <c r="M757">
        <f t="shared" ca="1" si="72"/>
        <v>1562.9307259731515</v>
      </c>
      <c r="N757">
        <f t="shared" ca="1" si="73"/>
        <v>2312.2080892841882</v>
      </c>
      <c r="O757">
        <f t="shared" ca="1" si="74"/>
        <v>0.40332251320121043</v>
      </c>
      <c r="P757">
        <f t="shared" ca="1" si="75"/>
        <v>0.59667748679878951</v>
      </c>
      <c r="Q757">
        <f t="shared" si="68"/>
        <v>1</v>
      </c>
      <c r="R757">
        <f t="shared" si="69"/>
        <v>0</v>
      </c>
      <c r="S757" s="2">
        <f t="shared" ca="1" si="76"/>
        <v>1296.6695712345443</v>
      </c>
      <c r="T757" s="2">
        <f t="shared" ca="1" si="77"/>
        <v>1326.5170869171964</v>
      </c>
    </row>
    <row r="758" spans="1:86" x14ac:dyDescent="0.25">
      <c r="A758" t="s">
        <v>275</v>
      </c>
      <c r="C758" t="str">
        <f t="shared" si="78"/>
        <v>https://www.hanshq.net/files/othello/web/web_othello2.html!</v>
      </c>
      <c r="D758" t="s">
        <v>17</v>
      </c>
      <c r="E758">
        <v>8</v>
      </c>
      <c r="F758" t="str">
        <f t="shared" si="79"/>
        <v>https://www.enil.no/othello!8</v>
      </c>
      <c r="G758">
        <v>12</v>
      </c>
      <c r="H758">
        <v>52</v>
      </c>
      <c r="I758" cm="1">
        <f t="array" aca="1" ref="I758" ca="1">MAX(ROW($C$1:INDIRECT("$C"&amp;(ROW()-1)))*($C758=$C$1:INDIRECT("$C"&amp;(ROW()-1))),ROW($F$1:INDIRECT("$F"&amp;(ROW()-1)))*($C758=$F$1:INDIRECT("$F"&amp;(ROW()-1))))</f>
        <v>757</v>
      </c>
      <c r="J758" cm="1">
        <f t="array" aca="1" ref="J758" ca="1">MAX(ROW($C$1:INDIRECT("$C"&amp;(ROW()-1)))*($F758=$C$1:INDIRECT("$C"&amp;(ROW()-1))),ROW($F$1:INDIRECT("$F"&amp;(ROW()-1)))*($F758=$F$1:INDIRECT("$F"&amp;(ROW()-1))))</f>
        <v>756</v>
      </c>
      <c r="K758" s="2" cm="1">
        <f t="array" aca="1" ref="K758" ca="1">IF($I758&gt;0,IF(INDEX($C:$C,$I758)=$C758,INDEX($S:$S,$I758),INDEX($T:$T,$I758)),1000)</f>
        <v>1296.6695712345443</v>
      </c>
      <c r="L758" s="2" cm="1">
        <f t="array" aca="1" ref="L758" ca="1">IF($J758&gt;0,IF(INDEX($C:$C,$J758)=$F758,INDEX($S:$S,$J758),INDEX($T:$T,$J758)),1000)</f>
        <v>1303.6978615567907</v>
      </c>
      <c r="M758">
        <f t="shared" ca="1" si="72"/>
        <v>1744.5118670579222</v>
      </c>
      <c r="N758">
        <f t="shared" ca="1" si="73"/>
        <v>1816.5386969682627</v>
      </c>
      <c r="O758">
        <f t="shared" ca="1" si="74"/>
        <v>0.48988685661501735</v>
      </c>
      <c r="P758">
        <f t="shared" ca="1" si="75"/>
        <v>0.5101131433849827</v>
      </c>
      <c r="Q758">
        <f t="shared" si="68"/>
        <v>0</v>
      </c>
      <c r="R758">
        <f t="shared" si="69"/>
        <v>1</v>
      </c>
      <c r="S758" s="2">
        <f t="shared" ca="1" si="76"/>
        <v>1280.9931918228638</v>
      </c>
      <c r="T758" s="2">
        <f t="shared" ca="1" si="77"/>
        <v>1319.3742409684712</v>
      </c>
      <c r="V758" t="s">
        <v>93</v>
      </c>
      <c r="W758" t="s">
        <v>38</v>
      </c>
      <c r="X758" t="s">
        <v>43</v>
      </c>
      <c r="Y758" t="s">
        <v>30</v>
      </c>
      <c r="Z758" t="s">
        <v>72</v>
      </c>
      <c r="AA758" t="s">
        <v>29</v>
      </c>
      <c r="AB758" t="s">
        <v>62</v>
      </c>
      <c r="AC758" t="s">
        <v>76</v>
      </c>
      <c r="AD758" t="s">
        <v>78</v>
      </c>
      <c r="AE758" t="s">
        <v>74</v>
      </c>
      <c r="AF758" t="s">
        <v>75</v>
      </c>
      <c r="AG758" t="s">
        <v>73</v>
      </c>
      <c r="AH758" t="s">
        <v>77</v>
      </c>
      <c r="AI758" t="s">
        <v>25</v>
      </c>
      <c r="AJ758" t="s">
        <v>22</v>
      </c>
      <c r="AK758" t="s">
        <v>48</v>
      </c>
      <c r="AL758" t="s">
        <v>71</v>
      </c>
      <c r="AM758" t="s">
        <v>70</v>
      </c>
      <c r="AN758" t="s">
        <v>36</v>
      </c>
      <c r="AO758" t="s">
        <v>68</v>
      </c>
      <c r="AP758" t="s">
        <v>42</v>
      </c>
      <c r="AQ758" t="s">
        <v>39</v>
      </c>
      <c r="AR758" t="s">
        <v>54</v>
      </c>
      <c r="AS758" t="s">
        <v>55</v>
      </c>
      <c r="AT758" t="s">
        <v>66</v>
      </c>
      <c r="AU758" t="s">
        <v>79</v>
      </c>
      <c r="AV758" t="s">
        <v>32</v>
      </c>
      <c r="AW758" t="s">
        <v>21</v>
      </c>
      <c r="AX758" t="s">
        <v>60</v>
      </c>
      <c r="AY758" t="s">
        <v>69</v>
      </c>
      <c r="AZ758" t="s">
        <v>56</v>
      </c>
      <c r="BA758" t="s">
        <v>63</v>
      </c>
      <c r="BB758" t="s">
        <v>59</v>
      </c>
      <c r="BC758" t="s">
        <v>58</v>
      </c>
      <c r="BD758" t="s">
        <v>57</v>
      </c>
      <c r="BE758" t="s">
        <v>26</v>
      </c>
      <c r="BF758" t="s">
        <v>23</v>
      </c>
      <c r="BG758" t="s">
        <v>28</v>
      </c>
      <c r="BH758" t="s">
        <v>20</v>
      </c>
      <c r="BI758" t="s">
        <v>61</v>
      </c>
      <c r="BJ758" t="s">
        <v>24</v>
      </c>
      <c r="BK758" t="s">
        <v>44</v>
      </c>
      <c r="BL758" t="s">
        <v>35</v>
      </c>
      <c r="BM758" t="s">
        <v>53</v>
      </c>
      <c r="BN758" t="s">
        <v>27</v>
      </c>
      <c r="BO758" t="s">
        <v>51</v>
      </c>
      <c r="BP758" t="s">
        <v>41</v>
      </c>
      <c r="BQ758" t="s">
        <v>47</v>
      </c>
      <c r="BR758" t="s">
        <v>46</v>
      </c>
      <c r="BS758" t="s">
        <v>31</v>
      </c>
      <c r="BT758" t="s">
        <v>64</v>
      </c>
      <c r="BU758" t="s">
        <v>65</v>
      </c>
      <c r="BV758" t="s">
        <v>52</v>
      </c>
      <c r="BW758" t="s">
        <v>34</v>
      </c>
      <c r="BX758" t="s">
        <v>49</v>
      </c>
      <c r="BY758" t="s">
        <v>50</v>
      </c>
      <c r="BZ758" t="s">
        <v>40</v>
      </c>
      <c r="CA758" t="s">
        <v>45</v>
      </c>
      <c r="CB758" t="s">
        <v>37</v>
      </c>
      <c r="CC758" t="s">
        <v>87</v>
      </c>
      <c r="CD758" t="s">
        <v>67</v>
      </c>
    </row>
    <row r="759" spans="1:86" x14ac:dyDescent="0.25">
      <c r="A759" t="s">
        <v>275</v>
      </c>
      <c r="C759" t="str">
        <f t="shared" si="78"/>
        <v>https://www.hanshq.net/files/othello/web/web_othello2.html!</v>
      </c>
      <c r="D759" t="s">
        <v>17</v>
      </c>
      <c r="E759">
        <v>8</v>
      </c>
      <c r="F759" t="str">
        <f t="shared" si="79"/>
        <v>https://www.enil.no/othello!8</v>
      </c>
      <c r="G759">
        <v>24</v>
      </c>
      <c r="H759">
        <v>40</v>
      </c>
      <c r="I759" cm="1">
        <f t="array" aca="1" ref="I759" ca="1">MAX(ROW($C$1:INDIRECT("$C"&amp;(ROW()-1)))*($C759=$C$1:INDIRECT("$C"&amp;(ROW()-1))),ROW($F$1:INDIRECT("$F"&amp;(ROW()-1)))*($C759=$F$1:INDIRECT("$F"&amp;(ROW()-1))))</f>
        <v>758</v>
      </c>
      <c r="J759" cm="1">
        <f t="array" aca="1" ref="J759" ca="1">MAX(ROW($C$1:INDIRECT("$C"&amp;(ROW()-1)))*($F759=$C$1:INDIRECT("$C"&amp;(ROW()-1))),ROW($F$1:INDIRECT("$F"&amp;(ROW()-1)))*($F759=$F$1:INDIRECT("$F"&amp;(ROW()-1))))</f>
        <v>758</v>
      </c>
      <c r="K759" s="2" cm="1">
        <f t="array" aca="1" ref="K759" ca="1">IF($I759&gt;0,IF(INDEX($C:$C,$I759)=$C759,INDEX($S:$S,$I759),INDEX($T:$T,$I759)),1000)</f>
        <v>1280.9931918228638</v>
      </c>
      <c r="L759" s="2" cm="1">
        <f t="array" aca="1" ref="L759" ca="1">IF($J759&gt;0,IF(INDEX($C:$C,$J759)=$F759,INDEX($S:$S,$J759),INDEX($T:$T,$J759)),1000)</f>
        <v>1319.3742409684712</v>
      </c>
      <c r="M759">
        <f t="shared" ca="1" si="72"/>
        <v>1593.9804097732067</v>
      </c>
      <c r="N759">
        <f t="shared" ca="1" si="73"/>
        <v>1988.0879930525298</v>
      </c>
      <c r="O759">
        <f t="shared" ca="1" si="74"/>
        <v>0.4449888250363353</v>
      </c>
      <c r="P759">
        <f t="shared" ca="1" si="75"/>
        <v>0.5550111749636647</v>
      </c>
      <c r="Q759">
        <f t="shared" si="68"/>
        <v>0</v>
      </c>
      <c r="R759">
        <f t="shared" si="69"/>
        <v>1</v>
      </c>
      <c r="S759" s="2">
        <f t="shared" ca="1" si="76"/>
        <v>1266.7535494217011</v>
      </c>
      <c r="T759" s="2">
        <f t="shared" ca="1" si="77"/>
        <v>1333.6138833696339</v>
      </c>
      <c r="V759" t="s">
        <v>93</v>
      </c>
      <c r="W759" t="s">
        <v>29</v>
      </c>
      <c r="X759" t="s">
        <v>22</v>
      </c>
      <c r="Y759" t="s">
        <v>30</v>
      </c>
      <c r="Z759" t="s">
        <v>32</v>
      </c>
      <c r="AA759" t="s">
        <v>54</v>
      </c>
      <c r="AB759" t="s">
        <v>79</v>
      </c>
      <c r="AC759" t="s">
        <v>23</v>
      </c>
      <c r="AD759" t="s">
        <v>55</v>
      </c>
      <c r="AE759" t="s">
        <v>49</v>
      </c>
      <c r="AF759" t="s">
        <v>56</v>
      </c>
      <c r="AG759" t="s">
        <v>26</v>
      </c>
      <c r="AH759" t="s">
        <v>35</v>
      </c>
      <c r="AI759" t="s">
        <v>57</v>
      </c>
      <c r="AJ759" t="s">
        <v>58</v>
      </c>
      <c r="AK759" t="s">
        <v>59</v>
      </c>
      <c r="AL759" t="s">
        <v>62</v>
      </c>
      <c r="AM759" t="s">
        <v>61</v>
      </c>
      <c r="AN759" t="s">
        <v>34</v>
      </c>
      <c r="AO759" t="s">
        <v>43</v>
      </c>
      <c r="AP759" t="s">
        <v>28</v>
      </c>
      <c r="AQ759" t="s">
        <v>38</v>
      </c>
      <c r="AR759" t="s">
        <v>20</v>
      </c>
      <c r="AS759" t="s">
        <v>31</v>
      </c>
      <c r="AT759" t="s">
        <v>21</v>
      </c>
      <c r="AU759" t="s">
        <v>24</v>
      </c>
      <c r="AV759" t="s">
        <v>48</v>
      </c>
      <c r="AW759" t="s">
        <v>46</v>
      </c>
      <c r="AX759" t="s">
        <v>72</v>
      </c>
      <c r="AY759" t="s">
        <v>76</v>
      </c>
      <c r="AZ759" t="s">
        <v>40</v>
      </c>
      <c r="BA759" t="s">
        <v>27</v>
      </c>
      <c r="BB759" t="s">
        <v>41</v>
      </c>
      <c r="BC759" t="s">
        <v>44</v>
      </c>
      <c r="BD759" t="s">
        <v>47</v>
      </c>
      <c r="BE759" t="s">
        <v>75</v>
      </c>
      <c r="BF759" t="s">
        <v>66</v>
      </c>
      <c r="BG759" t="s">
        <v>74</v>
      </c>
      <c r="BH759" t="s">
        <v>71</v>
      </c>
      <c r="BI759" t="s">
        <v>50</v>
      </c>
      <c r="BJ759" t="s">
        <v>51</v>
      </c>
      <c r="BK759" t="s">
        <v>42</v>
      </c>
      <c r="BL759" t="s">
        <v>37</v>
      </c>
      <c r="BM759" t="s">
        <v>69</v>
      </c>
      <c r="BN759" t="s">
        <v>60</v>
      </c>
      <c r="BO759" t="s">
        <v>70</v>
      </c>
      <c r="BP759" t="s">
        <v>78</v>
      </c>
      <c r="BQ759" t="s">
        <v>53</v>
      </c>
      <c r="BR759" t="s">
        <v>77</v>
      </c>
      <c r="BS759" t="s">
        <v>45</v>
      </c>
      <c r="BT759" t="s">
        <v>52</v>
      </c>
      <c r="BU759" t="s">
        <v>25</v>
      </c>
      <c r="BV759" t="s">
        <v>67</v>
      </c>
      <c r="BW759" t="s">
        <v>39</v>
      </c>
      <c r="BX759" t="s">
        <v>36</v>
      </c>
      <c r="BY759" t="s">
        <v>65</v>
      </c>
      <c r="BZ759" t="s">
        <v>64</v>
      </c>
      <c r="CA759" t="s">
        <v>68</v>
      </c>
      <c r="CB759" t="s">
        <v>73</v>
      </c>
      <c r="CC759" t="s">
        <v>87</v>
      </c>
      <c r="CD759" t="s">
        <v>63</v>
      </c>
    </row>
    <row r="760" spans="1:86" x14ac:dyDescent="0.25">
      <c r="A760" t="s">
        <v>253</v>
      </c>
      <c r="B760" t="s">
        <v>267</v>
      </c>
      <c r="C760" t="str">
        <f t="shared" si="78"/>
        <v>https://www.haxx.se/home/games/othello/index.shtml!Master</v>
      </c>
      <c r="D760" t="s">
        <v>17</v>
      </c>
      <c r="E760">
        <v>8</v>
      </c>
      <c r="F760" t="str">
        <f t="shared" si="79"/>
        <v>https://www.enil.no/othello!8</v>
      </c>
      <c r="G760">
        <v>30</v>
      </c>
      <c r="H760">
        <v>34</v>
      </c>
      <c r="I760" cm="1">
        <f t="array" aca="1" ref="I760" ca="1">MAX(ROW($C$1:INDIRECT("$C"&amp;(ROW()-1)))*($C760=$C$1:INDIRECT("$C"&amp;(ROW()-1))),ROW($F$1:INDIRECT("$F"&amp;(ROW()-1)))*($C760=$F$1:INDIRECT("$F"&amp;(ROW()-1))))</f>
        <v>757</v>
      </c>
      <c r="J760" cm="1">
        <f t="array" aca="1" ref="J760" ca="1">MAX(ROW($C$1:INDIRECT("$C"&amp;(ROW()-1)))*($F760=$C$1:INDIRECT("$C"&amp;(ROW()-1))),ROW($F$1:INDIRECT("$F"&amp;(ROW()-1)))*($F760=$F$1:INDIRECT("$F"&amp;(ROW()-1))))</f>
        <v>759</v>
      </c>
      <c r="K760" s="2" cm="1">
        <f t="array" aca="1" ref="K760" ca="1">IF($I760&gt;0,IF(INDEX($C:$C,$I760)=$C760,INDEX($S:$S,$I760),INDEX($T:$T,$I760)),1000)</f>
        <v>1326.5170869171964</v>
      </c>
      <c r="L760" s="2" cm="1">
        <f t="array" aca="1" ref="L760" ca="1">IF($J760&gt;0,IF(INDEX($C:$C,$J760)=$F760,INDEX($S:$S,$J760),INDEX($T:$T,$J760)),1000)</f>
        <v>1333.6138833696339</v>
      </c>
      <c r="M760">
        <f t="shared" ca="1" si="72"/>
        <v>2071.5371077873815</v>
      </c>
      <c r="N760">
        <f t="shared" ca="1" si="73"/>
        <v>2157.916861034666</v>
      </c>
      <c r="O760">
        <f t="shared" ca="1" si="74"/>
        <v>0.48978830909568427</v>
      </c>
      <c r="P760">
        <f t="shared" ca="1" si="75"/>
        <v>0.51021169090431573</v>
      </c>
      <c r="Q760">
        <f t="shared" si="68"/>
        <v>0</v>
      </c>
      <c r="R760">
        <f t="shared" si="69"/>
        <v>1</v>
      </c>
      <c r="S760" s="2">
        <f t="shared" ca="1" si="76"/>
        <v>1310.8438610261344</v>
      </c>
      <c r="T760" s="2">
        <f t="shared" ca="1" si="77"/>
        <v>1349.2871092606958</v>
      </c>
      <c r="V760" t="s">
        <v>86</v>
      </c>
      <c r="W760" t="s">
        <v>20</v>
      </c>
      <c r="X760" t="s">
        <v>79</v>
      </c>
      <c r="Y760" t="s">
        <v>22</v>
      </c>
      <c r="Z760" t="s">
        <v>26</v>
      </c>
      <c r="AA760" t="s">
        <v>42</v>
      </c>
      <c r="AB760" t="s">
        <v>46</v>
      </c>
      <c r="AC760" t="s">
        <v>23</v>
      </c>
      <c r="AD760" t="s">
        <v>32</v>
      </c>
      <c r="AE760" t="s">
        <v>27</v>
      </c>
      <c r="AF760" t="s">
        <v>34</v>
      </c>
      <c r="AG760" t="s">
        <v>37</v>
      </c>
      <c r="AH760" t="s">
        <v>30</v>
      </c>
      <c r="AI760" t="s">
        <v>31</v>
      </c>
      <c r="AJ760" t="s">
        <v>36</v>
      </c>
      <c r="AK760" t="s">
        <v>78</v>
      </c>
      <c r="AL760" t="s">
        <v>24</v>
      </c>
      <c r="AM760" t="s">
        <v>25</v>
      </c>
      <c r="AN760" t="s">
        <v>38</v>
      </c>
      <c r="AO760" t="s">
        <v>41</v>
      </c>
      <c r="AP760" t="s">
        <v>43</v>
      </c>
      <c r="AQ760" t="s">
        <v>39</v>
      </c>
      <c r="AR760" t="s">
        <v>44</v>
      </c>
      <c r="AS760" t="s">
        <v>47</v>
      </c>
      <c r="AT760" t="s">
        <v>35</v>
      </c>
      <c r="AU760" t="s">
        <v>33</v>
      </c>
      <c r="AV760" t="s">
        <v>77</v>
      </c>
      <c r="AW760" t="s">
        <v>73</v>
      </c>
      <c r="AX760" t="s">
        <v>54</v>
      </c>
      <c r="AY760" t="s">
        <v>29</v>
      </c>
      <c r="AZ760" t="s">
        <v>55</v>
      </c>
      <c r="BA760" t="s">
        <v>49</v>
      </c>
      <c r="BB760" t="s">
        <v>53</v>
      </c>
      <c r="BC760" t="s">
        <v>76</v>
      </c>
      <c r="BD760" t="s">
        <v>75</v>
      </c>
      <c r="BE760" t="s">
        <v>74</v>
      </c>
      <c r="BF760" t="s">
        <v>68</v>
      </c>
      <c r="BG760" t="s">
        <v>65</v>
      </c>
      <c r="BH760" t="s">
        <v>72</v>
      </c>
      <c r="BI760" t="s">
        <v>71</v>
      </c>
      <c r="BJ760" t="s">
        <v>48</v>
      </c>
      <c r="BK760" t="s">
        <v>70</v>
      </c>
      <c r="BL760" t="s">
        <v>64</v>
      </c>
      <c r="BM760" t="s">
        <v>67</v>
      </c>
      <c r="BN760" t="s">
        <v>66</v>
      </c>
      <c r="BO760" t="s">
        <v>56</v>
      </c>
      <c r="BP760" t="s">
        <v>62</v>
      </c>
      <c r="BQ760" t="s">
        <v>69</v>
      </c>
      <c r="BR760" t="s">
        <v>63</v>
      </c>
      <c r="BS760" t="s">
        <v>59</v>
      </c>
      <c r="BT760" t="s">
        <v>58</v>
      </c>
      <c r="BU760" t="s">
        <v>57</v>
      </c>
      <c r="BV760" t="s">
        <v>28</v>
      </c>
      <c r="BW760" t="s">
        <v>51</v>
      </c>
      <c r="BX760" t="s">
        <v>61</v>
      </c>
      <c r="BY760" t="s">
        <v>50</v>
      </c>
      <c r="BZ760" t="s">
        <v>60</v>
      </c>
      <c r="CA760" t="s">
        <v>87</v>
      </c>
      <c r="CB760" t="s">
        <v>40</v>
      </c>
      <c r="CC760" t="s">
        <v>45</v>
      </c>
      <c r="CD760" t="s">
        <v>52</v>
      </c>
    </row>
    <row r="761" spans="1:86" x14ac:dyDescent="0.25">
      <c r="A761" t="s">
        <v>17</v>
      </c>
      <c r="B761">
        <v>8</v>
      </c>
      <c r="C761" t="str">
        <f t="shared" si="78"/>
        <v>https://www.enil.no/othello!8</v>
      </c>
      <c r="D761" t="s">
        <v>253</v>
      </c>
      <c r="E761" t="s">
        <v>267</v>
      </c>
      <c r="F761" t="str">
        <f t="shared" si="79"/>
        <v>https://www.haxx.se/home/games/othello/index.shtml!Master</v>
      </c>
      <c r="G761">
        <v>30</v>
      </c>
      <c r="H761">
        <v>34</v>
      </c>
      <c r="I761" cm="1">
        <f t="array" aca="1" ref="I761" ca="1">MAX(ROW($C$1:INDIRECT("$C"&amp;(ROW()-1)))*($C761=$C$1:INDIRECT("$C"&amp;(ROW()-1))),ROW($F$1:INDIRECT("$F"&amp;(ROW()-1)))*($C761=$F$1:INDIRECT("$F"&amp;(ROW()-1))))</f>
        <v>760</v>
      </c>
      <c r="J761" cm="1">
        <f t="array" aca="1" ref="J761" ca="1">MAX(ROW($C$1:INDIRECT("$C"&amp;(ROW()-1)))*($F761=$C$1:INDIRECT("$C"&amp;(ROW()-1))),ROW($F$1:INDIRECT("$F"&amp;(ROW()-1)))*($F761=$F$1:INDIRECT("$F"&amp;(ROW()-1))))</f>
        <v>760</v>
      </c>
      <c r="K761" s="2" cm="1">
        <f t="array" aca="1" ref="K761" ca="1">IF($I761&gt;0,IF(INDEX($C:$C,$I761)=$C761,INDEX($S:$S,$I761),INDEX($T:$T,$I761)),1000)</f>
        <v>1349.2871092606958</v>
      </c>
      <c r="L761" s="2" cm="1">
        <f t="array" aca="1" ref="L761" ca="1">IF($J761&gt;0,IF(INDEX($C:$C,$J761)=$F761,INDEX($S:$S,$J761),INDEX($T:$T,$J761)),1000)</f>
        <v>1310.8438610261344</v>
      </c>
      <c r="M761">
        <f t="shared" ca="1" si="72"/>
        <v>2361.6621710615455</v>
      </c>
      <c r="N761">
        <f t="shared" ca="1" si="73"/>
        <v>1892.8214661388497</v>
      </c>
      <c r="O761">
        <f t="shared" ca="1" si="74"/>
        <v>0.55509960137385905</v>
      </c>
      <c r="P761">
        <f t="shared" ca="1" si="75"/>
        <v>0.44490039862614089</v>
      </c>
      <c r="Q761">
        <f t="shared" si="68"/>
        <v>0</v>
      </c>
      <c r="R761">
        <f t="shared" si="69"/>
        <v>1</v>
      </c>
      <c r="S761" s="2">
        <f t="shared" ca="1" si="76"/>
        <v>1331.5239220167323</v>
      </c>
      <c r="T761" s="2">
        <f t="shared" ca="1" si="77"/>
        <v>1328.6070482700979</v>
      </c>
      <c r="V761" t="s">
        <v>92</v>
      </c>
      <c r="W761" t="s">
        <v>38</v>
      </c>
      <c r="X761" t="s">
        <v>33</v>
      </c>
      <c r="Y761" t="s">
        <v>30</v>
      </c>
      <c r="Z761" t="s">
        <v>42</v>
      </c>
      <c r="AA761" t="s">
        <v>29</v>
      </c>
      <c r="AB761" t="s">
        <v>79</v>
      </c>
      <c r="AC761" t="s">
        <v>25</v>
      </c>
      <c r="AD761" t="s">
        <v>54</v>
      </c>
      <c r="AE761" t="s">
        <v>32</v>
      </c>
      <c r="AF761" t="s">
        <v>62</v>
      </c>
      <c r="AG761" t="s">
        <v>56</v>
      </c>
      <c r="AH761" t="s">
        <v>72</v>
      </c>
      <c r="AI761" t="s">
        <v>20</v>
      </c>
      <c r="AJ761" t="s">
        <v>57</v>
      </c>
      <c r="AK761" t="s">
        <v>76</v>
      </c>
      <c r="AL761" t="s">
        <v>22</v>
      </c>
      <c r="AM761" t="s">
        <v>23</v>
      </c>
      <c r="AN761" t="s">
        <v>55</v>
      </c>
      <c r="AO761" t="s">
        <v>21</v>
      </c>
      <c r="AP761" t="s">
        <v>78</v>
      </c>
      <c r="AQ761" t="s">
        <v>71</v>
      </c>
      <c r="AR761" t="s">
        <v>73</v>
      </c>
      <c r="AS761" t="s">
        <v>75</v>
      </c>
      <c r="AT761" t="s">
        <v>74</v>
      </c>
      <c r="AU761" t="s">
        <v>68</v>
      </c>
      <c r="AV761" t="s">
        <v>77</v>
      </c>
      <c r="AW761" t="s">
        <v>36</v>
      </c>
      <c r="AX761" t="s">
        <v>26</v>
      </c>
      <c r="AY761" t="s">
        <v>49</v>
      </c>
      <c r="AZ761" t="s">
        <v>24</v>
      </c>
      <c r="BA761" t="s">
        <v>34</v>
      </c>
      <c r="BB761" t="s">
        <v>41</v>
      </c>
      <c r="BC761" t="s">
        <v>48</v>
      </c>
      <c r="BD761" t="s">
        <v>39</v>
      </c>
      <c r="BE761" t="s">
        <v>67</v>
      </c>
      <c r="BF761" t="s">
        <v>28</v>
      </c>
      <c r="BG761" t="s">
        <v>35</v>
      </c>
      <c r="BH761" t="s">
        <v>53</v>
      </c>
      <c r="BI761" t="s">
        <v>44</v>
      </c>
      <c r="BJ761" t="s">
        <v>47</v>
      </c>
      <c r="BK761" t="s">
        <v>31</v>
      </c>
      <c r="BL761" t="s">
        <v>46</v>
      </c>
      <c r="BM761" t="s">
        <v>52</v>
      </c>
      <c r="BN761" t="s">
        <v>45</v>
      </c>
      <c r="BO761" t="s">
        <v>40</v>
      </c>
      <c r="BP761" t="s">
        <v>66</v>
      </c>
      <c r="BQ761" t="s">
        <v>69</v>
      </c>
      <c r="BR761" t="s">
        <v>70</v>
      </c>
      <c r="BS761" t="s">
        <v>60</v>
      </c>
      <c r="BT761" t="s">
        <v>50</v>
      </c>
      <c r="BU761" t="s">
        <v>64</v>
      </c>
      <c r="BV761" t="s">
        <v>65</v>
      </c>
      <c r="BW761" t="s">
        <v>58</v>
      </c>
      <c r="BX761" t="s">
        <v>59</v>
      </c>
      <c r="BY761" t="s">
        <v>63</v>
      </c>
      <c r="BZ761" t="s">
        <v>37</v>
      </c>
      <c r="CA761" t="s">
        <v>27</v>
      </c>
      <c r="CB761" t="s">
        <v>87</v>
      </c>
      <c r="CC761" t="s">
        <v>51</v>
      </c>
      <c r="CD761" t="s">
        <v>87</v>
      </c>
      <c r="CE761" t="s">
        <v>61</v>
      </c>
    </row>
    <row r="762" spans="1:86" x14ac:dyDescent="0.25">
      <c r="A762" t="s">
        <v>253</v>
      </c>
      <c r="B762" t="s">
        <v>267</v>
      </c>
      <c r="C762" t="str">
        <f t="shared" si="78"/>
        <v>https://www.haxx.se/home/games/othello/index.shtml!Master</v>
      </c>
      <c r="D762" t="s">
        <v>17</v>
      </c>
      <c r="E762">
        <v>8</v>
      </c>
      <c r="F762" t="str">
        <f t="shared" si="79"/>
        <v>https://www.enil.no/othello!8</v>
      </c>
      <c r="G762">
        <v>25</v>
      </c>
      <c r="H762">
        <v>39</v>
      </c>
      <c r="I762" cm="1">
        <f t="array" aca="1" ref="I762" ca="1">MAX(ROW($C$1:INDIRECT("$C"&amp;(ROW()-1)))*($C762=$C$1:INDIRECT("$C"&amp;(ROW()-1))),ROW($F$1:INDIRECT("$F"&amp;(ROW()-1)))*($C762=$F$1:INDIRECT("$F"&amp;(ROW()-1))))</f>
        <v>761</v>
      </c>
      <c r="J762" cm="1">
        <f t="array" aca="1" ref="J762" ca="1">MAX(ROW($C$1:INDIRECT("$C"&amp;(ROW()-1)))*($F762=$C$1:INDIRECT("$C"&amp;(ROW()-1))),ROW($F$1:INDIRECT("$F"&amp;(ROW()-1)))*($F762=$F$1:INDIRECT("$F"&amp;(ROW()-1))))</f>
        <v>761</v>
      </c>
      <c r="K762" s="2" cm="1">
        <f t="array" aca="1" ref="K762" ca="1">IF($I762&gt;0,IF(INDEX($C:$C,$I762)=$C762,INDEX($S:$S,$I762),INDEX($T:$T,$I762)),1000)</f>
        <v>1328.6070482700979</v>
      </c>
      <c r="L762" s="2" cm="1">
        <f t="array" aca="1" ref="L762" ca="1">IF($J762&gt;0,IF(INDEX($C:$C,$J762)=$F762,INDEX($S:$S,$J762),INDEX($T:$T,$J762)),1000)</f>
        <v>1331.5239220167323</v>
      </c>
      <c r="M762">
        <f t="shared" ca="1" si="72"/>
        <v>2096.6098445358684</v>
      </c>
      <c r="N762">
        <f t="shared" ca="1" si="73"/>
        <v>2132.1109718164853</v>
      </c>
      <c r="O762">
        <f t="shared" ca="1" si="74"/>
        <v>0.49580237986587633</v>
      </c>
      <c r="P762">
        <f t="shared" ca="1" si="75"/>
        <v>0.50419762013412361</v>
      </c>
      <c r="Q762">
        <f t="shared" si="68"/>
        <v>0</v>
      </c>
      <c r="R762">
        <f t="shared" si="69"/>
        <v>1</v>
      </c>
      <c r="S762" s="2">
        <f t="shared" ca="1" si="76"/>
        <v>1312.7413721143898</v>
      </c>
      <c r="T762" s="2">
        <f t="shared" ca="1" si="77"/>
        <v>1347.3895981724404</v>
      </c>
      <c r="V762" t="s">
        <v>93</v>
      </c>
      <c r="W762" t="s">
        <v>30</v>
      </c>
      <c r="X762" t="s">
        <v>20</v>
      </c>
      <c r="Y762" t="s">
        <v>29</v>
      </c>
      <c r="Z762" t="s">
        <v>38</v>
      </c>
      <c r="AA762" t="s">
        <v>79</v>
      </c>
      <c r="AB762" t="s">
        <v>78</v>
      </c>
      <c r="AC762" t="s">
        <v>62</v>
      </c>
      <c r="AD762" t="s">
        <v>32</v>
      </c>
      <c r="AE762" t="s">
        <v>55</v>
      </c>
      <c r="AF762" t="s">
        <v>43</v>
      </c>
      <c r="AG762" t="s">
        <v>22</v>
      </c>
      <c r="AH762" t="s">
        <v>21</v>
      </c>
      <c r="AI762" t="s">
        <v>48</v>
      </c>
      <c r="AJ762" t="s">
        <v>26</v>
      </c>
      <c r="AK762" t="s">
        <v>42</v>
      </c>
      <c r="AL762" t="s">
        <v>23</v>
      </c>
      <c r="AM762" t="s">
        <v>49</v>
      </c>
      <c r="AN762" t="s">
        <v>61</v>
      </c>
      <c r="AO762" t="s">
        <v>28</v>
      </c>
      <c r="AP762" t="s">
        <v>27</v>
      </c>
      <c r="AQ762" t="s">
        <v>34</v>
      </c>
      <c r="AR762" t="s">
        <v>31</v>
      </c>
      <c r="AS762" t="s">
        <v>54</v>
      </c>
      <c r="AT762" t="s">
        <v>24</v>
      </c>
      <c r="AU762" t="s">
        <v>72</v>
      </c>
      <c r="AV762" t="s">
        <v>56</v>
      </c>
      <c r="AW762" t="s">
        <v>58</v>
      </c>
      <c r="AX762" t="s">
        <v>63</v>
      </c>
      <c r="AY762" t="s">
        <v>76</v>
      </c>
      <c r="AZ762" t="s">
        <v>53</v>
      </c>
      <c r="BA762" t="s">
        <v>25</v>
      </c>
      <c r="BB762" t="s">
        <v>74</v>
      </c>
      <c r="BC762" t="s">
        <v>75</v>
      </c>
      <c r="BD762" t="s">
        <v>46</v>
      </c>
      <c r="BE762" t="s">
        <v>41</v>
      </c>
      <c r="BF762" t="s">
        <v>39</v>
      </c>
      <c r="BG762" t="s">
        <v>35</v>
      </c>
      <c r="BH762" t="s">
        <v>37</v>
      </c>
      <c r="BI762" t="s">
        <v>36</v>
      </c>
      <c r="BJ762" t="s">
        <v>73</v>
      </c>
      <c r="BK762" t="s">
        <v>77</v>
      </c>
      <c r="BL762" t="s">
        <v>68</v>
      </c>
      <c r="BM762" t="s">
        <v>59</v>
      </c>
      <c r="BN762" t="s">
        <v>57</v>
      </c>
      <c r="BO762" t="s">
        <v>64</v>
      </c>
      <c r="BP762" t="s">
        <v>47</v>
      </c>
      <c r="BQ762" t="s">
        <v>66</v>
      </c>
      <c r="BR762" t="s">
        <v>44</v>
      </c>
      <c r="BS762" t="s">
        <v>52</v>
      </c>
      <c r="BT762" t="s">
        <v>67</v>
      </c>
      <c r="BU762" t="s">
        <v>65</v>
      </c>
      <c r="BV762" t="s">
        <v>71</v>
      </c>
      <c r="BW762" t="s">
        <v>69</v>
      </c>
      <c r="BX762" t="s">
        <v>70</v>
      </c>
      <c r="BY762" t="s">
        <v>60</v>
      </c>
      <c r="BZ762" t="s">
        <v>50</v>
      </c>
      <c r="CA762" t="s">
        <v>51</v>
      </c>
      <c r="CB762" t="s">
        <v>40</v>
      </c>
      <c r="CC762" t="s">
        <v>45</v>
      </c>
    </row>
    <row r="763" spans="1:86" x14ac:dyDescent="0.25">
      <c r="A763" t="s">
        <v>17</v>
      </c>
      <c r="B763">
        <v>8</v>
      </c>
      <c r="C763" t="str">
        <f t="shared" si="78"/>
        <v>https://www.enil.no/othello!8</v>
      </c>
      <c r="D763" t="s">
        <v>253</v>
      </c>
      <c r="E763" t="s">
        <v>267</v>
      </c>
      <c r="F763" t="str">
        <f t="shared" si="79"/>
        <v>https://www.haxx.se/home/games/othello/index.shtml!Master</v>
      </c>
      <c r="G763">
        <v>21</v>
      </c>
      <c r="H763">
        <v>43</v>
      </c>
      <c r="I763" cm="1">
        <f t="array" aca="1" ref="I763" ca="1">MAX(ROW($C$1:INDIRECT("$C"&amp;(ROW()-1)))*($C763=$C$1:INDIRECT("$C"&amp;(ROW()-1))),ROW($F$1:INDIRECT("$F"&amp;(ROW()-1)))*($C763=$F$1:INDIRECT("$F"&amp;(ROW()-1))))</f>
        <v>762</v>
      </c>
      <c r="J763" cm="1">
        <f t="array" aca="1" ref="J763" ca="1">MAX(ROW($C$1:INDIRECT("$C"&amp;(ROW()-1)))*($F763=$C$1:INDIRECT("$C"&amp;(ROW()-1))),ROW($F$1:INDIRECT("$F"&amp;(ROW()-1)))*($F763=$F$1:INDIRECT("$F"&amp;(ROW()-1))))</f>
        <v>762</v>
      </c>
      <c r="K763" s="2" cm="1">
        <f t="array" aca="1" ref="K763" ca="1">IF($I763&gt;0,IF(INDEX($C:$C,$I763)=$C763,INDEX($S:$S,$I763),INDEX($T:$T,$I763)),1000)</f>
        <v>1347.3895981724404</v>
      </c>
      <c r="L763" s="2" cm="1">
        <f t="array" aca="1" ref="L763" ca="1">IF($J763&gt;0,IF(INDEX($C:$C,$J763)=$F763,INDEX($S:$S,$J763),INDEX($T:$T,$J763)),1000)</f>
        <v>1312.7413721143898</v>
      </c>
      <c r="M763">
        <f t="shared" ca="1" si="72"/>
        <v>2336.0062232749433</v>
      </c>
      <c r="N763">
        <f t="shared" ca="1" si="73"/>
        <v>1913.6099932501106</v>
      </c>
      <c r="O763">
        <f t="shared" ca="1" si="74"/>
        <v>0.54969816196369725</v>
      </c>
      <c r="P763">
        <f t="shared" ca="1" si="75"/>
        <v>0.4503018380363028</v>
      </c>
      <c r="Q763">
        <f t="shared" si="68"/>
        <v>0</v>
      </c>
      <c r="R763">
        <f t="shared" si="69"/>
        <v>1</v>
      </c>
      <c r="S763" s="2">
        <f t="shared" ca="1" si="76"/>
        <v>1329.7992569896021</v>
      </c>
      <c r="T763" s="2">
        <f t="shared" ca="1" si="77"/>
        <v>1330.3317132972281</v>
      </c>
      <c r="V763" t="s">
        <v>86</v>
      </c>
      <c r="W763" t="s">
        <v>22</v>
      </c>
      <c r="X763" t="s">
        <v>38</v>
      </c>
      <c r="Y763" t="s">
        <v>43</v>
      </c>
      <c r="Z763" t="s">
        <v>33</v>
      </c>
      <c r="AA763" t="s">
        <v>42</v>
      </c>
      <c r="AB763" t="s">
        <v>29</v>
      </c>
      <c r="AC763" t="s">
        <v>62</v>
      </c>
      <c r="AD763" t="s">
        <v>48</v>
      </c>
      <c r="AE763" t="s">
        <v>79</v>
      </c>
      <c r="AF763" t="s">
        <v>32</v>
      </c>
      <c r="AG763" t="s">
        <v>56</v>
      </c>
      <c r="AH763" t="s">
        <v>54</v>
      </c>
      <c r="AI763" t="s">
        <v>20</v>
      </c>
      <c r="AJ763" t="s">
        <v>57</v>
      </c>
      <c r="AK763" t="s">
        <v>58</v>
      </c>
      <c r="AL763" t="s">
        <v>23</v>
      </c>
      <c r="AM763" t="s">
        <v>49</v>
      </c>
      <c r="AN763" t="s">
        <v>59</v>
      </c>
      <c r="AO763" t="s">
        <v>35</v>
      </c>
      <c r="AP763" t="s">
        <v>27</v>
      </c>
      <c r="AQ763" t="s">
        <v>26</v>
      </c>
      <c r="AR763" t="s">
        <v>31</v>
      </c>
      <c r="AS763" t="s">
        <v>55</v>
      </c>
      <c r="AT763" t="s">
        <v>61</v>
      </c>
      <c r="AU763" t="s">
        <v>72</v>
      </c>
      <c r="AV763" t="s">
        <v>34</v>
      </c>
      <c r="AW763" t="s">
        <v>28</v>
      </c>
      <c r="AX763" t="s">
        <v>53</v>
      </c>
      <c r="AY763" t="s">
        <v>71</v>
      </c>
      <c r="AZ763" t="s">
        <v>75</v>
      </c>
      <c r="BA763" t="s">
        <v>76</v>
      </c>
      <c r="BB763" t="s">
        <v>73</v>
      </c>
      <c r="BC763" t="s">
        <v>77</v>
      </c>
      <c r="BD763" t="s">
        <v>30</v>
      </c>
      <c r="BE763" t="s">
        <v>50</v>
      </c>
      <c r="BF763" t="s">
        <v>51</v>
      </c>
      <c r="BG763" t="s">
        <v>60</v>
      </c>
      <c r="BH763" t="s">
        <v>78</v>
      </c>
      <c r="BI763" t="s">
        <v>46</v>
      </c>
      <c r="BJ763" t="s">
        <v>25</v>
      </c>
      <c r="BK763" t="s">
        <v>36</v>
      </c>
      <c r="BL763" t="s">
        <v>39</v>
      </c>
      <c r="BM763" t="s">
        <v>41</v>
      </c>
      <c r="BN763" t="s">
        <v>47</v>
      </c>
      <c r="BO763" t="s">
        <v>74</v>
      </c>
      <c r="BP763" t="s">
        <v>70</v>
      </c>
      <c r="BQ763" t="s">
        <v>24</v>
      </c>
      <c r="BR763" t="s">
        <v>40</v>
      </c>
      <c r="BS763" t="s">
        <v>64</v>
      </c>
      <c r="BT763" t="s">
        <v>44</v>
      </c>
      <c r="BU763" t="s">
        <v>67</v>
      </c>
      <c r="BV763" t="s">
        <v>65</v>
      </c>
      <c r="BW763" t="s">
        <v>68</v>
      </c>
      <c r="BX763" t="s">
        <v>87</v>
      </c>
      <c r="BY763" t="s">
        <v>69</v>
      </c>
      <c r="BZ763" t="s">
        <v>87</v>
      </c>
      <c r="CA763" t="s">
        <v>63</v>
      </c>
      <c r="CB763" t="s">
        <v>87</v>
      </c>
      <c r="CC763" t="s">
        <v>66</v>
      </c>
      <c r="CD763" t="s">
        <v>87</v>
      </c>
      <c r="CE763" t="s">
        <v>45</v>
      </c>
      <c r="CF763" t="s">
        <v>37</v>
      </c>
      <c r="CG763" t="s">
        <v>52</v>
      </c>
    </row>
    <row r="764" spans="1:86" x14ac:dyDescent="0.25">
      <c r="A764" t="s">
        <v>253</v>
      </c>
      <c r="B764" t="s">
        <v>267</v>
      </c>
      <c r="C764" t="str">
        <f t="shared" si="78"/>
        <v>https://www.haxx.se/home/games/othello/index.shtml!Master</v>
      </c>
      <c r="D764" t="s">
        <v>17</v>
      </c>
      <c r="E764">
        <v>8</v>
      </c>
      <c r="F764" t="str">
        <f t="shared" si="79"/>
        <v>https://www.enil.no/othello!8</v>
      </c>
      <c r="G764">
        <v>25</v>
      </c>
      <c r="H764">
        <v>39</v>
      </c>
      <c r="I764" cm="1">
        <f t="array" aca="1" ref="I764" ca="1">MAX(ROW($C$1:INDIRECT("$C"&amp;(ROW()-1)))*($C764=$C$1:INDIRECT("$C"&amp;(ROW()-1))),ROW($F$1:INDIRECT("$F"&amp;(ROW()-1)))*($C764=$F$1:INDIRECT("$F"&amp;(ROW()-1))))</f>
        <v>763</v>
      </c>
      <c r="J764" cm="1">
        <f t="array" aca="1" ref="J764" ca="1">MAX(ROW($C$1:INDIRECT("$C"&amp;(ROW()-1)))*($F764=$C$1:INDIRECT("$C"&amp;(ROW()-1))),ROW($F$1:INDIRECT("$F"&amp;(ROW()-1)))*($F764=$F$1:INDIRECT("$F"&amp;(ROW()-1))))</f>
        <v>763</v>
      </c>
      <c r="K764" s="2" cm="1">
        <f t="array" aca="1" ref="K764" ca="1">IF($I764&gt;0,IF(INDEX($C:$C,$I764)=$C764,INDEX($S:$S,$I764),INDEX($T:$T,$I764)),1000)</f>
        <v>1330.3317132972281</v>
      </c>
      <c r="L764" s="2" cm="1">
        <f t="array" aca="1" ref="L764" ca="1">IF($J764&gt;0,IF(INDEX($C:$C,$J764)=$F764,INDEX($S:$S,$J764),INDEX($T:$T,$J764)),1000)</f>
        <v>1329.7992569896021</v>
      </c>
      <c r="M764">
        <f t="shared" ca="1" si="72"/>
        <v>2117.5285926099564</v>
      </c>
      <c r="N764">
        <f t="shared" ca="1" si="73"/>
        <v>2111.0481666004957</v>
      </c>
      <c r="O764">
        <f t="shared" ca="1" si="74"/>
        <v>0.50076626562298354</v>
      </c>
      <c r="P764">
        <f t="shared" ca="1" si="75"/>
        <v>0.4992337343770164</v>
      </c>
      <c r="Q764">
        <f t="shared" si="68"/>
        <v>0</v>
      </c>
      <c r="R764">
        <f t="shared" si="69"/>
        <v>1</v>
      </c>
      <c r="S764" s="2">
        <f t="shared" ca="1" si="76"/>
        <v>1314.3071927972926</v>
      </c>
      <c r="T764" s="2">
        <f t="shared" ca="1" si="77"/>
        <v>1345.8237774895376</v>
      </c>
      <c r="V764" t="s">
        <v>92</v>
      </c>
      <c r="W764" t="s">
        <v>29</v>
      </c>
      <c r="X764" t="s">
        <v>20</v>
      </c>
      <c r="Y764" t="s">
        <v>30</v>
      </c>
      <c r="Z764" t="s">
        <v>38</v>
      </c>
      <c r="AA764" t="s">
        <v>21</v>
      </c>
      <c r="AB764" t="s">
        <v>32</v>
      </c>
      <c r="AC764" t="s">
        <v>48</v>
      </c>
      <c r="AD764" t="s">
        <v>78</v>
      </c>
      <c r="AE764" t="s">
        <v>77</v>
      </c>
      <c r="AF764" t="s">
        <v>33</v>
      </c>
      <c r="AG764" t="s">
        <v>42</v>
      </c>
      <c r="AH764" t="s">
        <v>79</v>
      </c>
      <c r="AI764" t="s">
        <v>62</v>
      </c>
      <c r="AJ764" t="s">
        <v>24</v>
      </c>
      <c r="AK764" t="s">
        <v>22</v>
      </c>
      <c r="AL764" t="s">
        <v>25</v>
      </c>
      <c r="AM764" t="s">
        <v>36</v>
      </c>
      <c r="AN764" t="s">
        <v>73</v>
      </c>
      <c r="AO764" t="s">
        <v>41</v>
      </c>
      <c r="AP764" t="s">
        <v>44</v>
      </c>
      <c r="AQ764" t="s">
        <v>47</v>
      </c>
      <c r="AR764" t="s">
        <v>46</v>
      </c>
      <c r="AS764" t="s">
        <v>76</v>
      </c>
      <c r="AT764" t="s">
        <v>26</v>
      </c>
      <c r="AU764" t="s">
        <v>56</v>
      </c>
      <c r="AV764" t="s">
        <v>72</v>
      </c>
      <c r="AW764" t="s">
        <v>74</v>
      </c>
      <c r="AX764" t="s">
        <v>70</v>
      </c>
      <c r="AY764" t="s">
        <v>54</v>
      </c>
      <c r="AZ764" t="s">
        <v>64</v>
      </c>
      <c r="BA764" t="s">
        <v>23</v>
      </c>
      <c r="BB764" t="s">
        <v>58</v>
      </c>
      <c r="BC764" t="s">
        <v>57</v>
      </c>
      <c r="BD764" t="s">
        <v>31</v>
      </c>
      <c r="BE764" t="s">
        <v>28</v>
      </c>
      <c r="BF764" t="s">
        <v>35</v>
      </c>
      <c r="BG764" t="s">
        <v>39</v>
      </c>
      <c r="BH764" t="s">
        <v>52</v>
      </c>
      <c r="BI764" t="s">
        <v>49</v>
      </c>
      <c r="BJ764" t="s">
        <v>61</v>
      </c>
      <c r="BK764" t="s">
        <v>55</v>
      </c>
      <c r="BL764" t="s">
        <v>60</v>
      </c>
      <c r="BM764" t="s">
        <v>71</v>
      </c>
      <c r="BN764" t="s">
        <v>75</v>
      </c>
      <c r="BO764" t="s">
        <v>53</v>
      </c>
      <c r="BP764" t="s">
        <v>34</v>
      </c>
      <c r="BQ764" t="s">
        <v>66</v>
      </c>
      <c r="BR764" t="s">
        <v>27</v>
      </c>
      <c r="BS764" t="s">
        <v>37</v>
      </c>
      <c r="BT764" t="s">
        <v>50</v>
      </c>
      <c r="BU764" t="s">
        <v>51</v>
      </c>
      <c r="BV764" t="s">
        <v>59</v>
      </c>
      <c r="BW764" t="s">
        <v>69</v>
      </c>
      <c r="BX764" t="s">
        <v>63</v>
      </c>
      <c r="BY764" t="s">
        <v>68</v>
      </c>
      <c r="BZ764" t="s">
        <v>40</v>
      </c>
      <c r="CA764" t="s">
        <v>45</v>
      </c>
      <c r="CB764" t="s">
        <v>67</v>
      </c>
      <c r="CC764" t="s">
        <v>65</v>
      </c>
    </row>
    <row r="765" spans="1:86" x14ac:dyDescent="0.25">
      <c r="A765" t="s">
        <v>17</v>
      </c>
      <c r="C765" t="str">
        <f t="shared" si="78"/>
        <v>https://www.enil.no/othello!</v>
      </c>
      <c r="F765" t="str">
        <f t="shared" si="79"/>
        <v>!</v>
      </c>
      <c r="L765" s="2"/>
    </row>
    <row r="766" spans="1:86" x14ac:dyDescent="0.25">
      <c r="C766" t="str">
        <f t="shared" si="78"/>
        <v>!</v>
      </c>
      <c r="F766" t="str">
        <f t="shared" si="79"/>
        <v>!</v>
      </c>
    </row>
    <row r="767" spans="1:86" x14ac:dyDescent="0.25">
      <c r="C767" t="str">
        <f t="shared" si="78"/>
        <v>!</v>
      </c>
      <c r="F767" t="str">
        <f t="shared" si="79"/>
        <v>!</v>
      </c>
    </row>
    <row r="768" spans="1:86" x14ac:dyDescent="0.25">
      <c r="C768" t="str">
        <f t="shared" si="78"/>
        <v>!</v>
      </c>
      <c r="F768" t="str">
        <f t="shared" si="79"/>
        <v>!</v>
      </c>
    </row>
    <row r="769" spans="3:6" x14ac:dyDescent="0.25">
      <c r="C769" t="str">
        <f t="shared" si="78"/>
        <v>!</v>
      </c>
      <c r="F769" t="str">
        <f t="shared" si="79"/>
        <v>!</v>
      </c>
    </row>
    <row r="770" spans="3:6" x14ac:dyDescent="0.25">
      <c r="C770" t="str">
        <f t="shared" si="78"/>
        <v>!</v>
      </c>
      <c r="F770" t="str">
        <f t="shared" si="79"/>
        <v>!</v>
      </c>
    </row>
    <row r="771" spans="3:6" x14ac:dyDescent="0.25">
      <c r="C771" t="str">
        <f t="shared" ref="C771:C834" si="80">$A771&amp;"!"&amp;$B771</f>
        <v>!</v>
      </c>
      <c r="F771" t="str">
        <f t="shared" ref="F771:F834" si="81">$D771&amp;"!"&amp;$E771</f>
        <v>!</v>
      </c>
    </row>
    <row r="772" spans="3:6" x14ac:dyDescent="0.25">
      <c r="C772" t="str">
        <f t="shared" si="80"/>
        <v>!</v>
      </c>
      <c r="F772" t="str">
        <f t="shared" si="81"/>
        <v>!</v>
      </c>
    </row>
    <row r="773" spans="3:6" x14ac:dyDescent="0.25">
      <c r="C773" t="str">
        <f t="shared" si="80"/>
        <v>!</v>
      </c>
      <c r="F773" t="str">
        <f t="shared" si="81"/>
        <v>!</v>
      </c>
    </row>
    <row r="774" spans="3:6" x14ac:dyDescent="0.25">
      <c r="C774" t="str">
        <f t="shared" si="80"/>
        <v>!</v>
      </c>
      <c r="F774" t="str">
        <f t="shared" si="81"/>
        <v>!</v>
      </c>
    </row>
    <row r="775" spans="3:6" x14ac:dyDescent="0.25">
      <c r="C775" t="str">
        <f t="shared" si="80"/>
        <v>!</v>
      </c>
      <c r="F775" t="str">
        <f t="shared" si="81"/>
        <v>!</v>
      </c>
    </row>
    <row r="776" spans="3:6" x14ac:dyDescent="0.25">
      <c r="C776" t="str">
        <f t="shared" si="80"/>
        <v>!</v>
      </c>
      <c r="F776" t="str">
        <f t="shared" si="81"/>
        <v>!</v>
      </c>
    </row>
    <row r="777" spans="3:6" x14ac:dyDescent="0.25">
      <c r="C777" t="str">
        <f t="shared" si="80"/>
        <v>!</v>
      </c>
      <c r="F777" t="str">
        <f t="shared" si="81"/>
        <v>!</v>
      </c>
    </row>
    <row r="778" spans="3:6" x14ac:dyDescent="0.25">
      <c r="C778" t="str">
        <f t="shared" si="80"/>
        <v>!</v>
      </c>
      <c r="F778" t="str">
        <f t="shared" si="81"/>
        <v>!</v>
      </c>
    </row>
    <row r="779" spans="3:6" x14ac:dyDescent="0.25">
      <c r="C779" t="str">
        <f t="shared" si="80"/>
        <v>!</v>
      </c>
      <c r="F779" t="str">
        <f t="shared" si="81"/>
        <v>!</v>
      </c>
    </row>
    <row r="780" spans="3:6" x14ac:dyDescent="0.25">
      <c r="C780" t="str">
        <f t="shared" si="80"/>
        <v>!</v>
      </c>
      <c r="F780" t="str">
        <f t="shared" si="81"/>
        <v>!</v>
      </c>
    </row>
    <row r="781" spans="3:6" x14ac:dyDescent="0.25">
      <c r="C781" t="str">
        <f t="shared" si="80"/>
        <v>!</v>
      </c>
      <c r="F781" t="str">
        <f t="shared" si="81"/>
        <v>!</v>
      </c>
    </row>
    <row r="782" spans="3:6" x14ac:dyDescent="0.25">
      <c r="C782" t="str">
        <f t="shared" si="80"/>
        <v>!</v>
      </c>
      <c r="F782" t="str">
        <f t="shared" si="81"/>
        <v>!</v>
      </c>
    </row>
    <row r="783" spans="3:6" x14ac:dyDescent="0.25">
      <c r="C783" t="str">
        <f t="shared" si="80"/>
        <v>!</v>
      </c>
      <c r="F783" t="str">
        <f t="shared" si="81"/>
        <v>!</v>
      </c>
    </row>
    <row r="784" spans="3:6" x14ac:dyDescent="0.25">
      <c r="C784" t="str">
        <f t="shared" si="80"/>
        <v>!</v>
      </c>
      <c r="F784" t="str">
        <f t="shared" si="81"/>
        <v>!</v>
      </c>
    </row>
    <row r="785" spans="3:6" x14ac:dyDescent="0.25">
      <c r="C785" t="str">
        <f t="shared" si="80"/>
        <v>!</v>
      </c>
      <c r="F785" t="str">
        <f t="shared" si="81"/>
        <v>!</v>
      </c>
    </row>
    <row r="786" spans="3:6" x14ac:dyDescent="0.25">
      <c r="C786" t="str">
        <f t="shared" si="80"/>
        <v>!</v>
      </c>
      <c r="F786" t="str">
        <f t="shared" si="81"/>
        <v>!</v>
      </c>
    </row>
    <row r="787" spans="3:6" x14ac:dyDescent="0.25">
      <c r="C787" t="str">
        <f t="shared" si="80"/>
        <v>!</v>
      </c>
      <c r="F787" t="str">
        <f t="shared" si="81"/>
        <v>!</v>
      </c>
    </row>
    <row r="788" spans="3:6" x14ac:dyDescent="0.25">
      <c r="C788" t="str">
        <f t="shared" si="80"/>
        <v>!</v>
      </c>
      <c r="F788" t="str">
        <f t="shared" si="81"/>
        <v>!</v>
      </c>
    </row>
    <row r="789" spans="3:6" x14ac:dyDescent="0.25">
      <c r="C789" t="str">
        <f t="shared" si="80"/>
        <v>!</v>
      </c>
      <c r="F789" t="str">
        <f t="shared" si="81"/>
        <v>!</v>
      </c>
    </row>
    <row r="790" spans="3:6" x14ac:dyDescent="0.25">
      <c r="C790" t="str">
        <f t="shared" si="80"/>
        <v>!</v>
      </c>
      <c r="F790" t="str">
        <f t="shared" si="81"/>
        <v>!</v>
      </c>
    </row>
    <row r="791" spans="3:6" x14ac:dyDescent="0.25">
      <c r="C791" t="str">
        <f t="shared" si="80"/>
        <v>!</v>
      </c>
      <c r="F791" t="str">
        <f t="shared" si="81"/>
        <v>!</v>
      </c>
    </row>
    <row r="792" spans="3:6" x14ac:dyDescent="0.25">
      <c r="C792" t="str">
        <f t="shared" si="80"/>
        <v>!</v>
      </c>
      <c r="F792" t="str">
        <f t="shared" si="81"/>
        <v>!</v>
      </c>
    </row>
    <row r="793" spans="3:6" x14ac:dyDescent="0.25">
      <c r="C793" t="str">
        <f t="shared" si="80"/>
        <v>!</v>
      </c>
      <c r="F793" t="str">
        <f t="shared" si="81"/>
        <v>!</v>
      </c>
    </row>
    <row r="794" spans="3:6" x14ac:dyDescent="0.25">
      <c r="C794" t="str">
        <f t="shared" si="80"/>
        <v>!</v>
      </c>
      <c r="F794" t="str">
        <f t="shared" si="81"/>
        <v>!</v>
      </c>
    </row>
    <row r="795" spans="3:6" x14ac:dyDescent="0.25">
      <c r="C795" t="str">
        <f t="shared" si="80"/>
        <v>!</v>
      </c>
      <c r="F795" t="str">
        <f t="shared" si="81"/>
        <v>!</v>
      </c>
    </row>
    <row r="796" spans="3:6" x14ac:dyDescent="0.25">
      <c r="C796" t="str">
        <f t="shared" si="80"/>
        <v>!</v>
      </c>
      <c r="F796" t="str">
        <f t="shared" si="81"/>
        <v>!</v>
      </c>
    </row>
    <row r="797" spans="3:6" x14ac:dyDescent="0.25">
      <c r="C797" t="str">
        <f t="shared" si="80"/>
        <v>!</v>
      </c>
      <c r="F797" t="str">
        <f t="shared" si="81"/>
        <v>!</v>
      </c>
    </row>
    <row r="798" spans="3:6" x14ac:dyDescent="0.25">
      <c r="C798" t="str">
        <f t="shared" si="80"/>
        <v>!</v>
      </c>
      <c r="F798" t="str">
        <f t="shared" si="81"/>
        <v>!</v>
      </c>
    </row>
    <row r="799" spans="3:6" x14ac:dyDescent="0.25">
      <c r="C799" t="str">
        <f t="shared" si="80"/>
        <v>!</v>
      </c>
      <c r="F799" t="str">
        <f t="shared" si="81"/>
        <v>!</v>
      </c>
    </row>
    <row r="800" spans="3:6" x14ac:dyDescent="0.25">
      <c r="C800" t="str">
        <f t="shared" si="80"/>
        <v>!</v>
      </c>
      <c r="F800" t="str">
        <f t="shared" si="81"/>
        <v>!</v>
      </c>
    </row>
    <row r="801" spans="3:6" x14ac:dyDescent="0.25">
      <c r="C801" t="str">
        <f t="shared" si="80"/>
        <v>!</v>
      </c>
      <c r="F801" t="str">
        <f t="shared" si="81"/>
        <v>!</v>
      </c>
    </row>
    <row r="802" spans="3:6" x14ac:dyDescent="0.25">
      <c r="C802" t="str">
        <f t="shared" si="80"/>
        <v>!</v>
      </c>
      <c r="F802" t="str">
        <f t="shared" si="81"/>
        <v>!</v>
      </c>
    </row>
    <row r="803" spans="3:6" x14ac:dyDescent="0.25">
      <c r="C803" t="str">
        <f t="shared" si="80"/>
        <v>!</v>
      </c>
      <c r="F803" t="str">
        <f t="shared" si="81"/>
        <v>!</v>
      </c>
    </row>
    <row r="804" spans="3:6" x14ac:dyDescent="0.25">
      <c r="C804" t="str">
        <f t="shared" si="80"/>
        <v>!</v>
      </c>
      <c r="F804" t="str">
        <f t="shared" si="81"/>
        <v>!</v>
      </c>
    </row>
    <row r="805" spans="3:6" x14ac:dyDescent="0.25">
      <c r="C805" t="str">
        <f t="shared" si="80"/>
        <v>!</v>
      </c>
      <c r="F805" t="str">
        <f t="shared" si="81"/>
        <v>!</v>
      </c>
    </row>
    <row r="806" spans="3:6" x14ac:dyDescent="0.25">
      <c r="C806" t="str">
        <f t="shared" si="80"/>
        <v>!</v>
      </c>
      <c r="F806" t="str">
        <f t="shared" si="81"/>
        <v>!</v>
      </c>
    </row>
    <row r="807" spans="3:6" x14ac:dyDescent="0.25">
      <c r="C807" t="str">
        <f t="shared" si="80"/>
        <v>!</v>
      </c>
      <c r="F807" t="str">
        <f t="shared" si="81"/>
        <v>!</v>
      </c>
    </row>
    <row r="808" spans="3:6" x14ac:dyDescent="0.25">
      <c r="C808" t="str">
        <f t="shared" si="80"/>
        <v>!</v>
      </c>
      <c r="F808" t="str">
        <f t="shared" si="81"/>
        <v>!</v>
      </c>
    </row>
    <row r="809" spans="3:6" x14ac:dyDescent="0.25">
      <c r="C809" t="str">
        <f t="shared" si="80"/>
        <v>!</v>
      </c>
      <c r="F809" t="str">
        <f t="shared" si="81"/>
        <v>!</v>
      </c>
    </row>
    <row r="810" spans="3:6" x14ac:dyDescent="0.25">
      <c r="C810" t="str">
        <f t="shared" si="80"/>
        <v>!</v>
      </c>
      <c r="F810" t="str">
        <f t="shared" si="81"/>
        <v>!</v>
      </c>
    </row>
    <row r="811" spans="3:6" x14ac:dyDescent="0.25">
      <c r="C811" t="str">
        <f t="shared" si="80"/>
        <v>!</v>
      </c>
      <c r="F811" t="str">
        <f t="shared" si="81"/>
        <v>!</v>
      </c>
    </row>
    <row r="812" spans="3:6" x14ac:dyDescent="0.25">
      <c r="C812" t="str">
        <f t="shared" si="80"/>
        <v>!</v>
      </c>
      <c r="F812" t="str">
        <f t="shared" si="81"/>
        <v>!</v>
      </c>
    </row>
    <row r="813" spans="3:6" x14ac:dyDescent="0.25">
      <c r="C813" t="str">
        <f t="shared" si="80"/>
        <v>!</v>
      </c>
      <c r="F813" t="str">
        <f t="shared" si="81"/>
        <v>!</v>
      </c>
    </row>
    <row r="814" spans="3:6" x14ac:dyDescent="0.25">
      <c r="C814" t="str">
        <f t="shared" si="80"/>
        <v>!</v>
      </c>
      <c r="F814" t="str">
        <f t="shared" si="81"/>
        <v>!</v>
      </c>
    </row>
    <row r="815" spans="3:6" x14ac:dyDescent="0.25">
      <c r="C815" t="str">
        <f t="shared" si="80"/>
        <v>!</v>
      </c>
      <c r="F815" t="str">
        <f t="shared" si="81"/>
        <v>!</v>
      </c>
    </row>
    <row r="816" spans="3:6" x14ac:dyDescent="0.25">
      <c r="C816" t="str">
        <f t="shared" si="80"/>
        <v>!</v>
      </c>
      <c r="F816" t="str">
        <f t="shared" si="81"/>
        <v>!</v>
      </c>
    </row>
    <row r="817" spans="3:6" x14ac:dyDescent="0.25">
      <c r="C817" t="str">
        <f t="shared" si="80"/>
        <v>!</v>
      </c>
      <c r="F817" t="str">
        <f t="shared" si="81"/>
        <v>!</v>
      </c>
    </row>
    <row r="818" spans="3:6" x14ac:dyDescent="0.25">
      <c r="C818" t="str">
        <f t="shared" si="80"/>
        <v>!</v>
      </c>
      <c r="F818" t="str">
        <f t="shared" si="81"/>
        <v>!</v>
      </c>
    </row>
    <row r="819" spans="3:6" x14ac:dyDescent="0.25">
      <c r="C819" t="str">
        <f t="shared" si="80"/>
        <v>!</v>
      </c>
      <c r="F819" t="str">
        <f t="shared" si="81"/>
        <v>!</v>
      </c>
    </row>
    <row r="820" spans="3:6" x14ac:dyDescent="0.25">
      <c r="C820" t="str">
        <f t="shared" si="80"/>
        <v>!</v>
      </c>
      <c r="F820" t="str">
        <f t="shared" si="81"/>
        <v>!</v>
      </c>
    </row>
    <row r="821" spans="3:6" x14ac:dyDescent="0.25">
      <c r="C821" t="str">
        <f t="shared" si="80"/>
        <v>!</v>
      </c>
      <c r="F821" t="str">
        <f t="shared" si="81"/>
        <v>!</v>
      </c>
    </row>
    <row r="822" spans="3:6" x14ac:dyDescent="0.25">
      <c r="C822" t="str">
        <f t="shared" si="80"/>
        <v>!</v>
      </c>
      <c r="F822" t="str">
        <f t="shared" si="81"/>
        <v>!</v>
      </c>
    </row>
    <row r="823" spans="3:6" x14ac:dyDescent="0.25">
      <c r="C823" t="str">
        <f t="shared" si="80"/>
        <v>!</v>
      </c>
      <c r="F823" t="str">
        <f t="shared" si="81"/>
        <v>!</v>
      </c>
    </row>
    <row r="824" spans="3:6" x14ac:dyDescent="0.25">
      <c r="C824" t="str">
        <f t="shared" si="80"/>
        <v>!</v>
      </c>
      <c r="F824" t="str">
        <f t="shared" si="81"/>
        <v>!</v>
      </c>
    </row>
    <row r="825" spans="3:6" x14ac:dyDescent="0.25">
      <c r="C825" t="str">
        <f t="shared" si="80"/>
        <v>!</v>
      </c>
      <c r="F825" t="str">
        <f t="shared" si="81"/>
        <v>!</v>
      </c>
    </row>
    <row r="826" spans="3:6" x14ac:dyDescent="0.25">
      <c r="C826" t="str">
        <f t="shared" si="80"/>
        <v>!</v>
      </c>
      <c r="F826" t="str">
        <f t="shared" si="81"/>
        <v>!</v>
      </c>
    </row>
    <row r="827" spans="3:6" x14ac:dyDescent="0.25">
      <c r="C827" t="str">
        <f t="shared" si="80"/>
        <v>!</v>
      </c>
      <c r="F827" t="str">
        <f t="shared" si="81"/>
        <v>!</v>
      </c>
    </row>
    <row r="828" spans="3:6" x14ac:dyDescent="0.25">
      <c r="C828" t="str">
        <f t="shared" si="80"/>
        <v>!</v>
      </c>
      <c r="F828" t="str">
        <f t="shared" si="81"/>
        <v>!</v>
      </c>
    </row>
    <row r="829" spans="3:6" x14ac:dyDescent="0.25">
      <c r="C829" t="str">
        <f t="shared" si="80"/>
        <v>!</v>
      </c>
      <c r="F829" t="str">
        <f t="shared" si="81"/>
        <v>!</v>
      </c>
    </row>
    <row r="830" spans="3:6" x14ac:dyDescent="0.25">
      <c r="C830" t="str">
        <f t="shared" si="80"/>
        <v>!</v>
      </c>
      <c r="F830" t="str">
        <f t="shared" si="81"/>
        <v>!</v>
      </c>
    </row>
    <row r="831" spans="3:6" x14ac:dyDescent="0.25">
      <c r="C831" t="str">
        <f t="shared" si="80"/>
        <v>!</v>
      </c>
      <c r="F831" t="str">
        <f t="shared" si="81"/>
        <v>!</v>
      </c>
    </row>
    <row r="832" spans="3:6" x14ac:dyDescent="0.25">
      <c r="C832" t="str">
        <f t="shared" si="80"/>
        <v>!</v>
      </c>
      <c r="F832" t="str">
        <f t="shared" si="81"/>
        <v>!</v>
      </c>
    </row>
    <row r="833" spans="3:6" x14ac:dyDescent="0.25">
      <c r="C833" t="str">
        <f t="shared" si="80"/>
        <v>!</v>
      </c>
      <c r="F833" t="str">
        <f t="shared" si="81"/>
        <v>!</v>
      </c>
    </row>
    <row r="834" spans="3:6" x14ac:dyDescent="0.25">
      <c r="C834" t="str">
        <f t="shared" si="80"/>
        <v>!</v>
      </c>
      <c r="F834" t="str">
        <f t="shared" si="81"/>
        <v>!</v>
      </c>
    </row>
    <row r="835" spans="3:6" x14ac:dyDescent="0.25">
      <c r="C835" t="str">
        <f t="shared" ref="C835:C898" si="82">$A835&amp;"!"&amp;$B835</f>
        <v>!</v>
      </c>
      <c r="F835" t="str">
        <f t="shared" ref="F835:F898" si="83">$D835&amp;"!"&amp;$E835</f>
        <v>!</v>
      </c>
    </row>
    <row r="836" spans="3:6" x14ac:dyDescent="0.25">
      <c r="C836" t="str">
        <f t="shared" si="82"/>
        <v>!</v>
      </c>
      <c r="F836" t="str">
        <f t="shared" si="83"/>
        <v>!</v>
      </c>
    </row>
    <row r="837" spans="3:6" x14ac:dyDescent="0.25">
      <c r="C837" t="str">
        <f t="shared" si="82"/>
        <v>!</v>
      </c>
      <c r="F837" t="str">
        <f t="shared" si="83"/>
        <v>!</v>
      </c>
    </row>
    <row r="838" spans="3:6" x14ac:dyDescent="0.25">
      <c r="C838" t="str">
        <f t="shared" si="82"/>
        <v>!</v>
      </c>
      <c r="F838" t="str">
        <f t="shared" si="83"/>
        <v>!</v>
      </c>
    </row>
    <row r="839" spans="3:6" x14ac:dyDescent="0.25">
      <c r="C839" t="str">
        <f t="shared" si="82"/>
        <v>!</v>
      </c>
      <c r="F839" t="str">
        <f t="shared" si="83"/>
        <v>!</v>
      </c>
    </row>
    <row r="840" spans="3:6" x14ac:dyDescent="0.25">
      <c r="C840" t="str">
        <f t="shared" si="82"/>
        <v>!</v>
      </c>
      <c r="F840" t="str">
        <f t="shared" si="83"/>
        <v>!</v>
      </c>
    </row>
    <row r="841" spans="3:6" x14ac:dyDescent="0.25">
      <c r="C841" t="str">
        <f t="shared" si="82"/>
        <v>!</v>
      </c>
      <c r="F841" t="str">
        <f t="shared" si="83"/>
        <v>!</v>
      </c>
    </row>
    <row r="842" spans="3:6" x14ac:dyDescent="0.25">
      <c r="C842" t="str">
        <f t="shared" si="82"/>
        <v>!</v>
      </c>
      <c r="F842" t="str">
        <f t="shared" si="83"/>
        <v>!</v>
      </c>
    </row>
    <row r="843" spans="3:6" x14ac:dyDescent="0.25">
      <c r="C843" t="str">
        <f t="shared" si="82"/>
        <v>!</v>
      </c>
      <c r="F843" t="str">
        <f t="shared" si="83"/>
        <v>!</v>
      </c>
    </row>
    <row r="844" spans="3:6" x14ac:dyDescent="0.25">
      <c r="C844" t="str">
        <f t="shared" si="82"/>
        <v>!</v>
      </c>
      <c r="F844" t="str">
        <f t="shared" si="83"/>
        <v>!</v>
      </c>
    </row>
    <row r="845" spans="3:6" x14ac:dyDescent="0.25">
      <c r="C845" t="str">
        <f t="shared" si="82"/>
        <v>!</v>
      </c>
      <c r="F845" t="str">
        <f t="shared" si="83"/>
        <v>!</v>
      </c>
    </row>
    <row r="846" spans="3:6" x14ac:dyDescent="0.25">
      <c r="C846" t="str">
        <f t="shared" si="82"/>
        <v>!</v>
      </c>
      <c r="F846" t="str">
        <f t="shared" si="83"/>
        <v>!</v>
      </c>
    </row>
    <row r="847" spans="3:6" x14ac:dyDescent="0.25">
      <c r="C847" t="str">
        <f t="shared" si="82"/>
        <v>!</v>
      </c>
      <c r="F847" t="str">
        <f t="shared" si="83"/>
        <v>!</v>
      </c>
    </row>
    <row r="848" spans="3:6" x14ac:dyDescent="0.25">
      <c r="C848" t="str">
        <f t="shared" si="82"/>
        <v>!</v>
      </c>
      <c r="F848" t="str">
        <f t="shared" si="83"/>
        <v>!</v>
      </c>
    </row>
    <row r="849" spans="3:6" x14ac:dyDescent="0.25">
      <c r="C849" t="str">
        <f t="shared" si="82"/>
        <v>!</v>
      </c>
      <c r="F849" t="str">
        <f t="shared" si="83"/>
        <v>!</v>
      </c>
    </row>
    <row r="850" spans="3:6" x14ac:dyDescent="0.25">
      <c r="C850" t="str">
        <f t="shared" si="82"/>
        <v>!</v>
      </c>
      <c r="F850" t="str">
        <f t="shared" si="83"/>
        <v>!</v>
      </c>
    </row>
    <row r="851" spans="3:6" x14ac:dyDescent="0.25">
      <c r="C851" t="str">
        <f t="shared" si="82"/>
        <v>!</v>
      </c>
      <c r="F851" t="str">
        <f t="shared" si="83"/>
        <v>!</v>
      </c>
    </row>
    <row r="852" spans="3:6" x14ac:dyDescent="0.25">
      <c r="C852" t="str">
        <f t="shared" si="82"/>
        <v>!</v>
      </c>
      <c r="F852" t="str">
        <f t="shared" si="83"/>
        <v>!</v>
      </c>
    </row>
    <row r="853" spans="3:6" x14ac:dyDescent="0.25">
      <c r="C853" t="str">
        <f t="shared" si="82"/>
        <v>!</v>
      </c>
      <c r="F853" t="str">
        <f t="shared" si="83"/>
        <v>!</v>
      </c>
    </row>
    <row r="854" spans="3:6" x14ac:dyDescent="0.25">
      <c r="C854" t="str">
        <f t="shared" si="82"/>
        <v>!</v>
      </c>
      <c r="F854" t="str">
        <f t="shared" si="83"/>
        <v>!</v>
      </c>
    </row>
    <row r="855" spans="3:6" x14ac:dyDescent="0.25">
      <c r="C855" t="str">
        <f t="shared" si="82"/>
        <v>!</v>
      </c>
      <c r="F855" t="str">
        <f t="shared" si="83"/>
        <v>!</v>
      </c>
    </row>
    <row r="856" spans="3:6" x14ac:dyDescent="0.25">
      <c r="C856" t="str">
        <f t="shared" si="82"/>
        <v>!</v>
      </c>
      <c r="F856" t="str">
        <f t="shared" si="83"/>
        <v>!</v>
      </c>
    </row>
    <row r="857" spans="3:6" x14ac:dyDescent="0.25">
      <c r="C857" t="str">
        <f t="shared" si="82"/>
        <v>!</v>
      </c>
      <c r="F857" t="str">
        <f t="shared" si="83"/>
        <v>!</v>
      </c>
    </row>
    <row r="858" spans="3:6" x14ac:dyDescent="0.25">
      <c r="C858" t="str">
        <f t="shared" si="82"/>
        <v>!</v>
      </c>
      <c r="F858" t="str">
        <f t="shared" si="83"/>
        <v>!</v>
      </c>
    </row>
    <row r="859" spans="3:6" x14ac:dyDescent="0.25">
      <c r="C859" t="str">
        <f t="shared" si="82"/>
        <v>!</v>
      </c>
      <c r="F859" t="str">
        <f t="shared" si="83"/>
        <v>!</v>
      </c>
    </row>
    <row r="860" spans="3:6" x14ac:dyDescent="0.25">
      <c r="C860" t="str">
        <f t="shared" si="82"/>
        <v>!</v>
      </c>
      <c r="F860" t="str">
        <f t="shared" si="83"/>
        <v>!</v>
      </c>
    </row>
    <row r="861" spans="3:6" x14ac:dyDescent="0.25">
      <c r="C861" t="str">
        <f t="shared" si="82"/>
        <v>!</v>
      </c>
      <c r="F861" t="str">
        <f t="shared" si="83"/>
        <v>!</v>
      </c>
    </row>
    <row r="862" spans="3:6" x14ac:dyDescent="0.25">
      <c r="C862" t="str">
        <f t="shared" si="82"/>
        <v>!</v>
      </c>
      <c r="F862" t="str">
        <f t="shared" si="83"/>
        <v>!</v>
      </c>
    </row>
    <row r="863" spans="3:6" x14ac:dyDescent="0.25">
      <c r="C863" t="str">
        <f t="shared" si="82"/>
        <v>!</v>
      </c>
      <c r="F863" t="str">
        <f t="shared" si="83"/>
        <v>!</v>
      </c>
    </row>
    <row r="864" spans="3:6" x14ac:dyDescent="0.25">
      <c r="C864" t="str">
        <f t="shared" si="82"/>
        <v>!</v>
      </c>
      <c r="F864" t="str">
        <f t="shared" si="83"/>
        <v>!</v>
      </c>
    </row>
    <row r="865" spans="3:6" x14ac:dyDescent="0.25">
      <c r="C865" t="str">
        <f t="shared" si="82"/>
        <v>!</v>
      </c>
      <c r="F865" t="str">
        <f t="shared" si="83"/>
        <v>!</v>
      </c>
    </row>
    <row r="866" spans="3:6" x14ac:dyDescent="0.25">
      <c r="C866" t="str">
        <f t="shared" si="82"/>
        <v>!</v>
      </c>
      <c r="F866" t="str">
        <f t="shared" si="83"/>
        <v>!</v>
      </c>
    </row>
    <row r="867" spans="3:6" x14ac:dyDescent="0.25">
      <c r="C867" t="str">
        <f t="shared" si="82"/>
        <v>!</v>
      </c>
      <c r="F867" t="str">
        <f t="shared" si="83"/>
        <v>!</v>
      </c>
    </row>
    <row r="868" spans="3:6" x14ac:dyDescent="0.25">
      <c r="C868" t="str">
        <f t="shared" si="82"/>
        <v>!</v>
      </c>
      <c r="F868" t="str">
        <f t="shared" si="83"/>
        <v>!</v>
      </c>
    </row>
    <row r="869" spans="3:6" x14ac:dyDescent="0.25">
      <c r="C869" t="str">
        <f t="shared" si="82"/>
        <v>!</v>
      </c>
      <c r="F869" t="str">
        <f t="shared" si="83"/>
        <v>!</v>
      </c>
    </row>
    <row r="870" spans="3:6" x14ac:dyDescent="0.25">
      <c r="C870" t="str">
        <f t="shared" si="82"/>
        <v>!</v>
      </c>
      <c r="F870" t="str">
        <f t="shared" si="83"/>
        <v>!</v>
      </c>
    </row>
    <row r="871" spans="3:6" x14ac:dyDescent="0.25">
      <c r="C871" t="str">
        <f t="shared" si="82"/>
        <v>!</v>
      </c>
      <c r="F871" t="str">
        <f t="shared" si="83"/>
        <v>!</v>
      </c>
    </row>
    <row r="872" spans="3:6" x14ac:dyDescent="0.25">
      <c r="C872" t="str">
        <f t="shared" si="82"/>
        <v>!</v>
      </c>
      <c r="F872" t="str">
        <f t="shared" si="83"/>
        <v>!</v>
      </c>
    </row>
    <row r="873" spans="3:6" x14ac:dyDescent="0.25">
      <c r="C873" t="str">
        <f t="shared" si="82"/>
        <v>!</v>
      </c>
      <c r="F873" t="str">
        <f t="shared" si="83"/>
        <v>!</v>
      </c>
    </row>
    <row r="874" spans="3:6" x14ac:dyDescent="0.25">
      <c r="C874" t="str">
        <f t="shared" si="82"/>
        <v>!</v>
      </c>
      <c r="F874" t="str">
        <f t="shared" si="83"/>
        <v>!</v>
      </c>
    </row>
    <row r="875" spans="3:6" x14ac:dyDescent="0.25">
      <c r="C875" t="str">
        <f t="shared" si="82"/>
        <v>!</v>
      </c>
      <c r="F875" t="str">
        <f t="shared" si="83"/>
        <v>!</v>
      </c>
    </row>
    <row r="876" spans="3:6" x14ac:dyDescent="0.25">
      <c r="C876" t="str">
        <f t="shared" si="82"/>
        <v>!</v>
      </c>
      <c r="F876" t="str">
        <f t="shared" si="83"/>
        <v>!</v>
      </c>
    </row>
    <row r="877" spans="3:6" x14ac:dyDescent="0.25">
      <c r="C877" t="str">
        <f t="shared" si="82"/>
        <v>!</v>
      </c>
      <c r="F877" t="str">
        <f t="shared" si="83"/>
        <v>!</v>
      </c>
    </row>
    <row r="878" spans="3:6" x14ac:dyDescent="0.25">
      <c r="C878" t="str">
        <f t="shared" si="82"/>
        <v>!</v>
      </c>
      <c r="F878" t="str">
        <f t="shared" si="83"/>
        <v>!</v>
      </c>
    </row>
    <row r="879" spans="3:6" x14ac:dyDescent="0.25">
      <c r="C879" t="str">
        <f t="shared" si="82"/>
        <v>!</v>
      </c>
      <c r="F879" t="str">
        <f t="shared" si="83"/>
        <v>!</v>
      </c>
    </row>
    <row r="880" spans="3:6" x14ac:dyDescent="0.25">
      <c r="C880" t="str">
        <f t="shared" si="82"/>
        <v>!</v>
      </c>
      <c r="F880" t="str">
        <f t="shared" si="83"/>
        <v>!</v>
      </c>
    </row>
    <row r="881" spans="3:6" x14ac:dyDescent="0.25">
      <c r="C881" t="str">
        <f t="shared" si="82"/>
        <v>!</v>
      </c>
      <c r="F881" t="str">
        <f t="shared" si="83"/>
        <v>!</v>
      </c>
    </row>
    <row r="882" spans="3:6" x14ac:dyDescent="0.25">
      <c r="C882" t="str">
        <f t="shared" si="82"/>
        <v>!</v>
      </c>
      <c r="F882" t="str">
        <f t="shared" si="83"/>
        <v>!</v>
      </c>
    </row>
    <row r="883" spans="3:6" x14ac:dyDescent="0.25">
      <c r="C883" t="str">
        <f t="shared" si="82"/>
        <v>!</v>
      </c>
      <c r="F883" t="str">
        <f t="shared" si="83"/>
        <v>!</v>
      </c>
    </row>
    <row r="884" spans="3:6" x14ac:dyDescent="0.25">
      <c r="C884" t="str">
        <f t="shared" si="82"/>
        <v>!</v>
      </c>
      <c r="F884" t="str">
        <f t="shared" si="83"/>
        <v>!</v>
      </c>
    </row>
    <row r="885" spans="3:6" x14ac:dyDescent="0.25">
      <c r="C885" t="str">
        <f t="shared" si="82"/>
        <v>!</v>
      </c>
      <c r="F885" t="str">
        <f t="shared" si="83"/>
        <v>!</v>
      </c>
    </row>
    <row r="886" spans="3:6" x14ac:dyDescent="0.25">
      <c r="C886" t="str">
        <f t="shared" si="82"/>
        <v>!</v>
      </c>
      <c r="F886" t="str">
        <f t="shared" si="83"/>
        <v>!</v>
      </c>
    </row>
    <row r="887" spans="3:6" x14ac:dyDescent="0.25">
      <c r="C887" t="str">
        <f t="shared" si="82"/>
        <v>!</v>
      </c>
      <c r="F887" t="str">
        <f t="shared" si="83"/>
        <v>!</v>
      </c>
    </row>
    <row r="888" spans="3:6" x14ac:dyDescent="0.25">
      <c r="C888" t="str">
        <f t="shared" si="82"/>
        <v>!</v>
      </c>
      <c r="F888" t="str">
        <f t="shared" si="83"/>
        <v>!</v>
      </c>
    </row>
    <row r="889" spans="3:6" x14ac:dyDescent="0.25">
      <c r="C889" t="str">
        <f t="shared" si="82"/>
        <v>!</v>
      </c>
      <c r="F889" t="str">
        <f t="shared" si="83"/>
        <v>!</v>
      </c>
    </row>
    <row r="890" spans="3:6" x14ac:dyDescent="0.25">
      <c r="C890" t="str">
        <f t="shared" si="82"/>
        <v>!</v>
      </c>
      <c r="F890" t="str">
        <f t="shared" si="83"/>
        <v>!</v>
      </c>
    </row>
    <row r="891" spans="3:6" x14ac:dyDescent="0.25">
      <c r="C891" t="str">
        <f t="shared" si="82"/>
        <v>!</v>
      </c>
      <c r="F891" t="str">
        <f t="shared" si="83"/>
        <v>!</v>
      </c>
    </row>
    <row r="892" spans="3:6" x14ac:dyDescent="0.25">
      <c r="C892" t="str">
        <f t="shared" si="82"/>
        <v>!</v>
      </c>
      <c r="F892" t="str">
        <f t="shared" si="83"/>
        <v>!</v>
      </c>
    </row>
    <row r="893" spans="3:6" x14ac:dyDescent="0.25">
      <c r="C893" t="str">
        <f t="shared" si="82"/>
        <v>!</v>
      </c>
      <c r="F893" t="str">
        <f t="shared" si="83"/>
        <v>!</v>
      </c>
    </row>
    <row r="894" spans="3:6" x14ac:dyDescent="0.25">
      <c r="C894" t="str">
        <f t="shared" si="82"/>
        <v>!</v>
      </c>
      <c r="F894" t="str">
        <f t="shared" si="83"/>
        <v>!</v>
      </c>
    </row>
    <row r="895" spans="3:6" x14ac:dyDescent="0.25">
      <c r="C895" t="str">
        <f t="shared" si="82"/>
        <v>!</v>
      </c>
      <c r="F895" t="str">
        <f t="shared" si="83"/>
        <v>!</v>
      </c>
    </row>
    <row r="896" spans="3:6" x14ac:dyDescent="0.25">
      <c r="C896" t="str">
        <f t="shared" si="82"/>
        <v>!</v>
      </c>
      <c r="F896" t="str">
        <f t="shared" si="83"/>
        <v>!</v>
      </c>
    </row>
    <row r="897" spans="3:6" x14ac:dyDescent="0.25">
      <c r="C897" t="str">
        <f t="shared" si="82"/>
        <v>!</v>
      </c>
      <c r="F897" t="str">
        <f t="shared" si="83"/>
        <v>!</v>
      </c>
    </row>
    <row r="898" spans="3:6" x14ac:dyDescent="0.25">
      <c r="C898" t="str">
        <f t="shared" si="82"/>
        <v>!</v>
      </c>
      <c r="F898" t="str">
        <f t="shared" si="83"/>
        <v>!</v>
      </c>
    </row>
    <row r="899" spans="3:6" x14ac:dyDescent="0.25">
      <c r="C899" t="str">
        <f t="shared" ref="C899:C962" si="84">$A899&amp;"!"&amp;$B899</f>
        <v>!</v>
      </c>
      <c r="F899" t="str">
        <f t="shared" ref="F899:F962" si="85">$D899&amp;"!"&amp;$E899</f>
        <v>!</v>
      </c>
    </row>
    <row r="900" spans="3:6" x14ac:dyDescent="0.25">
      <c r="C900" t="str">
        <f t="shared" si="84"/>
        <v>!</v>
      </c>
      <c r="F900" t="str">
        <f t="shared" si="85"/>
        <v>!</v>
      </c>
    </row>
    <row r="901" spans="3:6" x14ac:dyDescent="0.25">
      <c r="C901" t="str">
        <f t="shared" si="84"/>
        <v>!</v>
      </c>
      <c r="F901" t="str">
        <f t="shared" si="85"/>
        <v>!</v>
      </c>
    </row>
    <row r="902" spans="3:6" x14ac:dyDescent="0.25">
      <c r="C902" t="str">
        <f t="shared" si="84"/>
        <v>!</v>
      </c>
      <c r="F902" t="str">
        <f t="shared" si="85"/>
        <v>!</v>
      </c>
    </row>
    <row r="903" spans="3:6" x14ac:dyDescent="0.25">
      <c r="C903" t="str">
        <f t="shared" si="84"/>
        <v>!</v>
      </c>
      <c r="F903" t="str">
        <f t="shared" si="85"/>
        <v>!</v>
      </c>
    </row>
    <row r="904" spans="3:6" x14ac:dyDescent="0.25">
      <c r="C904" t="str">
        <f t="shared" si="84"/>
        <v>!</v>
      </c>
      <c r="F904" t="str">
        <f t="shared" si="85"/>
        <v>!</v>
      </c>
    </row>
    <row r="905" spans="3:6" x14ac:dyDescent="0.25">
      <c r="C905" t="str">
        <f t="shared" si="84"/>
        <v>!</v>
      </c>
      <c r="F905" t="str">
        <f t="shared" si="85"/>
        <v>!</v>
      </c>
    </row>
    <row r="906" spans="3:6" x14ac:dyDescent="0.25">
      <c r="C906" t="str">
        <f t="shared" si="84"/>
        <v>!</v>
      </c>
      <c r="F906" t="str">
        <f t="shared" si="85"/>
        <v>!</v>
      </c>
    </row>
    <row r="907" spans="3:6" x14ac:dyDescent="0.25">
      <c r="C907" t="str">
        <f t="shared" si="84"/>
        <v>!</v>
      </c>
      <c r="F907" t="str">
        <f t="shared" si="85"/>
        <v>!</v>
      </c>
    </row>
    <row r="908" spans="3:6" x14ac:dyDescent="0.25">
      <c r="C908" t="str">
        <f t="shared" si="84"/>
        <v>!</v>
      </c>
      <c r="F908" t="str">
        <f t="shared" si="85"/>
        <v>!</v>
      </c>
    </row>
    <row r="909" spans="3:6" x14ac:dyDescent="0.25">
      <c r="C909" t="str">
        <f t="shared" si="84"/>
        <v>!</v>
      </c>
      <c r="F909" t="str">
        <f t="shared" si="85"/>
        <v>!</v>
      </c>
    </row>
    <row r="910" spans="3:6" x14ac:dyDescent="0.25">
      <c r="C910" t="str">
        <f t="shared" si="84"/>
        <v>!</v>
      </c>
      <c r="F910" t="str">
        <f t="shared" si="85"/>
        <v>!</v>
      </c>
    </row>
    <row r="911" spans="3:6" x14ac:dyDescent="0.25">
      <c r="C911" t="str">
        <f t="shared" si="84"/>
        <v>!</v>
      </c>
      <c r="F911" t="str">
        <f t="shared" si="85"/>
        <v>!</v>
      </c>
    </row>
    <row r="912" spans="3:6" x14ac:dyDescent="0.25">
      <c r="C912" t="str">
        <f t="shared" si="84"/>
        <v>!</v>
      </c>
      <c r="F912" t="str">
        <f t="shared" si="85"/>
        <v>!</v>
      </c>
    </row>
    <row r="913" spans="3:6" x14ac:dyDescent="0.25">
      <c r="C913" t="str">
        <f t="shared" si="84"/>
        <v>!</v>
      </c>
      <c r="F913" t="str">
        <f t="shared" si="85"/>
        <v>!</v>
      </c>
    </row>
    <row r="914" spans="3:6" x14ac:dyDescent="0.25">
      <c r="C914" t="str">
        <f t="shared" si="84"/>
        <v>!</v>
      </c>
      <c r="F914" t="str">
        <f t="shared" si="85"/>
        <v>!</v>
      </c>
    </row>
    <row r="915" spans="3:6" x14ac:dyDescent="0.25">
      <c r="C915" t="str">
        <f t="shared" si="84"/>
        <v>!</v>
      </c>
      <c r="F915" t="str">
        <f t="shared" si="85"/>
        <v>!</v>
      </c>
    </row>
    <row r="916" spans="3:6" x14ac:dyDescent="0.25">
      <c r="C916" t="str">
        <f t="shared" si="84"/>
        <v>!</v>
      </c>
      <c r="F916" t="str">
        <f t="shared" si="85"/>
        <v>!</v>
      </c>
    </row>
    <row r="917" spans="3:6" x14ac:dyDescent="0.25">
      <c r="C917" t="str">
        <f t="shared" si="84"/>
        <v>!</v>
      </c>
      <c r="F917" t="str">
        <f t="shared" si="85"/>
        <v>!</v>
      </c>
    </row>
    <row r="918" spans="3:6" x14ac:dyDescent="0.25">
      <c r="C918" t="str">
        <f t="shared" si="84"/>
        <v>!</v>
      </c>
      <c r="F918" t="str">
        <f t="shared" si="85"/>
        <v>!</v>
      </c>
    </row>
    <row r="919" spans="3:6" x14ac:dyDescent="0.25">
      <c r="C919" t="str">
        <f t="shared" si="84"/>
        <v>!</v>
      </c>
      <c r="F919" t="str">
        <f t="shared" si="85"/>
        <v>!</v>
      </c>
    </row>
    <row r="920" spans="3:6" x14ac:dyDescent="0.25">
      <c r="C920" t="str">
        <f t="shared" si="84"/>
        <v>!</v>
      </c>
      <c r="F920" t="str">
        <f t="shared" si="85"/>
        <v>!</v>
      </c>
    </row>
    <row r="921" spans="3:6" x14ac:dyDescent="0.25">
      <c r="C921" t="str">
        <f t="shared" si="84"/>
        <v>!</v>
      </c>
      <c r="F921" t="str">
        <f t="shared" si="85"/>
        <v>!</v>
      </c>
    </row>
    <row r="922" spans="3:6" x14ac:dyDescent="0.25">
      <c r="C922" t="str">
        <f t="shared" si="84"/>
        <v>!</v>
      </c>
      <c r="F922" t="str">
        <f t="shared" si="85"/>
        <v>!</v>
      </c>
    </row>
    <row r="923" spans="3:6" x14ac:dyDescent="0.25">
      <c r="C923" t="str">
        <f t="shared" si="84"/>
        <v>!</v>
      </c>
      <c r="F923" t="str">
        <f t="shared" si="85"/>
        <v>!</v>
      </c>
    </row>
    <row r="924" spans="3:6" x14ac:dyDescent="0.25">
      <c r="C924" t="str">
        <f t="shared" si="84"/>
        <v>!</v>
      </c>
      <c r="F924" t="str">
        <f t="shared" si="85"/>
        <v>!</v>
      </c>
    </row>
    <row r="925" spans="3:6" x14ac:dyDescent="0.25">
      <c r="C925" t="str">
        <f t="shared" si="84"/>
        <v>!</v>
      </c>
      <c r="F925" t="str">
        <f t="shared" si="85"/>
        <v>!</v>
      </c>
    </row>
    <row r="926" spans="3:6" x14ac:dyDescent="0.25">
      <c r="C926" t="str">
        <f t="shared" si="84"/>
        <v>!</v>
      </c>
      <c r="F926" t="str">
        <f t="shared" si="85"/>
        <v>!</v>
      </c>
    </row>
    <row r="927" spans="3:6" x14ac:dyDescent="0.25">
      <c r="C927" t="str">
        <f t="shared" si="84"/>
        <v>!</v>
      </c>
      <c r="F927" t="str">
        <f t="shared" si="85"/>
        <v>!</v>
      </c>
    </row>
    <row r="928" spans="3:6" x14ac:dyDescent="0.25">
      <c r="C928" t="str">
        <f t="shared" si="84"/>
        <v>!</v>
      </c>
      <c r="F928" t="str">
        <f t="shared" si="85"/>
        <v>!</v>
      </c>
    </row>
    <row r="929" spans="3:6" x14ac:dyDescent="0.25">
      <c r="C929" t="str">
        <f t="shared" si="84"/>
        <v>!</v>
      </c>
      <c r="F929" t="str">
        <f t="shared" si="85"/>
        <v>!</v>
      </c>
    </row>
    <row r="930" spans="3:6" x14ac:dyDescent="0.25">
      <c r="C930" t="str">
        <f t="shared" si="84"/>
        <v>!</v>
      </c>
      <c r="F930" t="str">
        <f t="shared" si="85"/>
        <v>!</v>
      </c>
    </row>
    <row r="931" spans="3:6" x14ac:dyDescent="0.25">
      <c r="C931" t="str">
        <f t="shared" si="84"/>
        <v>!</v>
      </c>
      <c r="F931" t="str">
        <f t="shared" si="85"/>
        <v>!</v>
      </c>
    </row>
    <row r="932" spans="3:6" x14ac:dyDescent="0.25">
      <c r="C932" t="str">
        <f t="shared" si="84"/>
        <v>!</v>
      </c>
      <c r="F932" t="str">
        <f t="shared" si="85"/>
        <v>!</v>
      </c>
    </row>
    <row r="933" spans="3:6" x14ac:dyDescent="0.25">
      <c r="C933" t="str">
        <f t="shared" si="84"/>
        <v>!</v>
      </c>
      <c r="F933" t="str">
        <f t="shared" si="85"/>
        <v>!</v>
      </c>
    </row>
    <row r="934" spans="3:6" x14ac:dyDescent="0.25">
      <c r="C934" t="str">
        <f t="shared" si="84"/>
        <v>!</v>
      </c>
      <c r="F934" t="str">
        <f t="shared" si="85"/>
        <v>!</v>
      </c>
    </row>
    <row r="935" spans="3:6" x14ac:dyDescent="0.25">
      <c r="C935" t="str">
        <f t="shared" si="84"/>
        <v>!</v>
      </c>
      <c r="F935" t="str">
        <f t="shared" si="85"/>
        <v>!</v>
      </c>
    </row>
    <row r="936" spans="3:6" x14ac:dyDescent="0.25">
      <c r="C936" t="str">
        <f t="shared" si="84"/>
        <v>!</v>
      </c>
      <c r="F936" t="str">
        <f t="shared" si="85"/>
        <v>!</v>
      </c>
    </row>
    <row r="937" spans="3:6" x14ac:dyDescent="0.25">
      <c r="C937" t="str">
        <f t="shared" si="84"/>
        <v>!</v>
      </c>
      <c r="F937" t="str">
        <f t="shared" si="85"/>
        <v>!</v>
      </c>
    </row>
    <row r="938" spans="3:6" x14ac:dyDescent="0.25">
      <c r="C938" t="str">
        <f t="shared" si="84"/>
        <v>!</v>
      </c>
      <c r="F938" t="str">
        <f t="shared" si="85"/>
        <v>!</v>
      </c>
    </row>
    <row r="939" spans="3:6" x14ac:dyDescent="0.25">
      <c r="C939" t="str">
        <f t="shared" si="84"/>
        <v>!</v>
      </c>
      <c r="F939" t="str">
        <f t="shared" si="85"/>
        <v>!</v>
      </c>
    </row>
    <row r="940" spans="3:6" x14ac:dyDescent="0.25">
      <c r="C940" t="str">
        <f t="shared" si="84"/>
        <v>!</v>
      </c>
      <c r="F940" t="str">
        <f t="shared" si="85"/>
        <v>!</v>
      </c>
    </row>
    <row r="941" spans="3:6" x14ac:dyDescent="0.25">
      <c r="C941" t="str">
        <f t="shared" si="84"/>
        <v>!</v>
      </c>
      <c r="F941" t="str">
        <f t="shared" si="85"/>
        <v>!</v>
      </c>
    </row>
    <row r="942" spans="3:6" x14ac:dyDescent="0.25">
      <c r="C942" t="str">
        <f t="shared" si="84"/>
        <v>!</v>
      </c>
      <c r="F942" t="str">
        <f t="shared" si="85"/>
        <v>!</v>
      </c>
    </row>
    <row r="943" spans="3:6" x14ac:dyDescent="0.25">
      <c r="C943" t="str">
        <f t="shared" si="84"/>
        <v>!</v>
      </c>
      <c r="F943" t="str">
        <f t="shared" si="85"/>
        <v>!</v>
      </c>
    </row>
    <row r="944" spans="3:6" x14ac:dyDescent="0.25">
      <c r="C944" t="str">
        <f t="shared" si="84"/>
        <v>!</v>
      </c>
      <c r="F944" t="str">
        <f t="shared" si="85"/>
        <v>!</v>
      </c>
    </row>
    <row r="945" spans="3:6" x14ac:dyDescent="0.25">
      <c r="C945" t="str">
        <f t="shared" si="84"/>
        <v>!</v>
      </c>
      <c r="F945" t="str">
        <f t="shared" si="85"/>
        <v>!</v>
      </c>
    </row>
    <row r="946" spans="3:6" x14ac:dyDescent="0.25">
      <c r="C946" t="str">
        <f t="shared" si="84"/>
        <v>!</v>
      </c>
      <c r="F946" t="str">
        <f t="shared" si="85"/>
        <v>!</v>
      </c>
    </row>
    <row r="947" spans="3:6" x14ac:dyDescent="0.25">
      <c r="C947" t="str">
        <f t="shared" si="84"/>
        <v>!</v>
      </c>
      <c r="F947" t="str">
        <f t="shared" si="85"/>
        <v>!</v>
      </c>
    </row>
    <row r="948" spans="3:6" x14ac:dyDescent="0.25">
      <c r="C948" t="str">
        <f t="shared" si="84"/>
        <v>!</v>
      </c>
      <c r="F948" t="str">
        <f t="shared" si="85"/>
        <v>!</v>
      </c>
    </row>
    <row r="949" spans="3:6" x14ac:dyDescent="0.25">
      <c r="C949" t="str">
        <f t="shared" si="84"/>
        <v>!</v>
      </c>
      <c r="F949" t="str">
        <f t="shared" si="85"/>
        <v>!</v>
      </c>
    </row>
    <row r="950" spans="3:6" x14ac:dyDescent="0.25">
      <c r="C950" t="str">
        <f t="shared" si="84"/>
        <v>!</v>
      </c>
      <c r="F950" t="str">
        <f t="shared" si="85"/>
        <v>!</v>
      </c>
    </row>
    <row r="951" spans="3:6" x14ac:dyDescent="0.25">
      <c r="C951" t="str">
        <f t="shared" si="84"/>
        <v>!</v>
      </c>
      <c r="F951" t="str">
        <f t="shared" si="85"/>
        <v>!</v>
      </c>
    </row>
    <row r="952" spans="3:6" x14ac:dyDescent="0.25">
      <c r="C952" t="str">
        <f t="shared" si="84"/>
        <v>!</v>
      </c>
      <c r="F952" t="str">
        <f t="shared" si="85"/>
        <v>!</v>
      </c>
    </row>
    <row r="953" spans="3:6" x14ac:dyDescent="0.25">
      <c r="C953" t="str">
        <f t="shared" si="84"/>
        <v>!</v>
      </c>
      <c r="F953" t="str">
        <f t="shared" si="85"/>
        <v>!</v>
      </c>
    </row>
    <row r="954" spans="3:6" x14ac:dyDescent="0.25">
      <c r="C954" t="str">
        <f t="shared" si="84"/>
        <v>!</v>
      </c>
      <c r="F954" t="str">
        <f t="shared" si="85"/>
        <v>!</v>
      </c>
    </row>
    <row r="955" spans="3:6" x14ac:dyDescent="0.25">
      <c r="C955" t="str">
        <f t="shared" si="84"/>
        <v>!</v>
      </c>
      <c r="F955" t="str">
        <f t="shared" si="85"/>
        <v>!</v>
      </c>
    </row>
    <row r="956" spans="3:6" x14ac:dyDescent="0.25">
      <c r="C956" t="str">
        <f t="shared" si="84"/>
        <v>!</v>
      </c>
      <c r="F956" t="str">
        <f t="shared" si="85"/>
        <v>!</v>
      </c>
    </row>
    <row r="957" spans="3:6" x14ac:dyDescent="0.25">
      <c r="C957" t="str">
        <f t="shared" si="84"/>
        <v>!</v>
      </c>
      <c r="F957" t="str">
        <f t="shared" si="85"/>
        <v>!</v>
      </c>
    </row>
    <row r="958" spans="3:6" x14ac:dyDescent="0.25">
      <c r="C958" t="str">
        <f t="shared" si="84"/>
        <v>!</v>
      </c>
      <c r="F958" t="str">
        <f t="shared" si="85"/>
        <v>!</v>
      </c>
    </row>
    <row r="959" spans="3:6" x14ac:dyDescent="0.25">
      <c r="C959" t="str">
        <f t="shared" si="84"/>
        <v>!</v>
      </c>
      <c r="F959" t="str">
        <f t="shared" si="85"/>
        <v>!</v>
      </c>
    </row>
    <row r="960" spans="3:6" x14ac:dyDescent="0.25">
      <c r="C960" t="str">
        <f t="shared" si="84"/>
        <v>!</v>
      </c>
      <c r="F960" t="str">
        <f t="shared" si="85"/>
        <v>!</v>
      </c>
    </row>
    <row r="961" spans="3:6" x14ac:dyDescent="0.25">
      <c r="C961" t="str">
        <f t="shared" si="84"/>
        <v>!</v>
      </c>
      <c r="F961" t="str">
        <f t="shared" si="85"/>
        <v>!</v>
      </c>
    </row>
    <row r="962" spans="3:6" x14ac:dyDescent="0.25">
      <c r="C962" t="str">
        <f t="shared" si="84"/>
        <v>!</v>
      </c>
      <c r="F962" t="str">
        <f t="shared" si="85"/>
        <v>!</v>
      </c>
    </row>
    <row r="963" spans="3:6" x14ac:dyDescent="0.25">
      <c r="C963" t="str">
        <f t="shared" ref="C963:C999" si="86">$A963&amp;"!"&amp;$B963</f>
        <v>!</v>
      </c>
      <c r="F963" t="str">
        <f t="shared" ref="F963:F999" si="87">$D963&amp;"!"&amp;$E963</f>
        <v>!</v>
      </c>
    </row>
    <row r="964" spans="3:6" x14ac:dyDescent="0.25">
      <c r="C964" t="str">
        <f t="shared" si="86"/>
        <v>!</v>
      </c>
      <c r="F964" t="str">
        <f t="shared" si="87"/>
        <v>!</v>
      </c>
    </row>
    <row r="965" spans="3:6" x14ac:dyDescent="0.25">
      <c r="C965" t="str">
        <f t="shared" si="86"/>
        <v>!</v>
      </c>
      <c r="F965" t="str">
        <f t="shared" si="87"/>
        <v>!</v>
      </c>
    </row>
    <row r="966" spans="3:6" x14ac:dyDescent="0.25">
      <c r="C966" t="str">
        <f t="shared" si="86"/>
        <v>!</v>
      </c>
      <c r="F966" t="str">
        <f t="shared" si="87"/>
        <v>!</v>
      </c>
    </row>
    <row r="967" spans="3:6" x14ac:dyDescent="0.25">
      <c r="C967" t="str">
        <f t="shared" si="86"/>
        <v>!</v>
      </c>
      <c r="F967" t="str">
        <f t="shared" si="87"/>
        <v>!</v>
      </c>
    </row>
    <row r="968" spans="3:6" x14ac:dyDescent="0.25">
      <c r="C968" t="str">
        <f t="shared" si="86"/>
        <v>!</v>
      </c>
      <c r="F968" t="str">
        <f t="shared" si="87"/>
        <v>!</v>
      </c>
    </row>
    <row r="969" spans="3:6" x14ac:dyDescent="0.25">
      <c r="C969" t="str">
        <f t="shared" si="86"/>
        <v>!</v>
      </c>
      <c r="F969" t="str">
        <f t="shared" si="87"/>
        <v>!</v>
      </c>
    </row>
    <row r="970" spans="3:6" x14ac:dyDescent="0.25">
      <c r="C970" t="str">
        <f t="shared" si="86"/>
        <v>!</v>
      </c>
      <c r="F970" t="str">
        <f t="shared" si="87"/>
        <v>!</v>
      </c>
    </row>
    <row r="971" spans="3:6" x14ac:dyDescent="0.25">
      <c r="C971" t="str">
        <f t="shared" si="86"/>
        <v>!</v>
      </c>
      <c r="F971" t="str">
        <f t="shared" si="87"/>
        <v>!</v>
      </c>
    </row>
    <row r="972" spans="3:6" x14ac:dyDescent="0.25">
      <c r="C972" t="str">
        <f t="shared" si="86"/>
        <v>!</v>
      </c>
      <c r="F972" t="str">
        <f t="shared" si="87"/>
        <v>!</v>
      </c>
    </row>
    <row r="973" spans="3:6" x14ac:dyDescent="0.25">
      <c r="C973" t="str">
        <f t="shared" si="86"/>
        <v>!</v>
      </c>
      <c r="F973" t="str">
        <f t="shared" si="87"/>
        <v>!</v>
      </c>
    </row>
    <row r="974" spans="3:6" x14ac:dyDescent="0.25">
      <c r="C974" t="str">
        <f t="shared" si="86"/>
        <v>!</v>
      </c>
      <c r="F974" t="str">
        <f t="shared" si="87"/>
        <v>!</v>
      </c>
    </row>
    <row r="975" spans="3:6" x14ac:dyDescent="0.25">
      <c r="C975" t="str">
        <f t="shared" si="86"/>
        <v>!</v>
      </c>
      <c r="F975" t="str">
        <f t="shared" si="87"/>
        <v>!</v>
      </c>
    </row>
    <row r="976" spans="3:6" x14ac:dyDescent="0.25">
      <c r="C976" t="str">
        <f t="shared" si="86"/>
        <v>!</v>
      </c>
      <c r="F976" t="str">
        <f t="shared" si="87"/>
        <v>!</v>
      </c>
    </row>
    <row r="977" spans="3:6" x14ac:dyDescent="0.25">
      <c r="C977" t="str">
        <f t="shared" si="86"/>
        <v>!</v>
      </c>
      <c r="F977" t="str">
        <f t="shared" si="87"/>
        <v>!</v>
      </c>
    </row>
    <row r="978" spans="3:6" x14ac:dyDescent="0.25">
      <c r="C978" t="str">
        <f t="shared" si="86"/>
        <v>!</v>
      </c>
      <c r="F978" t="str">
        <f t="shared" si="87"/>
        <v>!</v>
      </c>
    </row>
    <row r="979" spans="3:6" x14ac:dyDescent="0.25">
      <c r="C979" t="str">
        <f t="shared" si="86"/>
        <v>!</v>
      </c>
      <c r="F979" t="str">
        <f t="shared" si="87"/>
        <v>!</v>
      </c>
    </row>
    <row r="980" spans="3:6" x14ac:dyDescent="0.25">
      <c r="C980" t="str">
        <f t="shared" si="86"/>
        <v>!</v>
      </c>
      <c r="F980" t="str">
        <f t="shared" si="87"/>
        <v>!</v>
      </c>
    </row>
    <row r="981" spans="3:6" x14ac:dyDescent="0.25">
      <c r="C981" t="str">
        <f t="shared" si="86"/>
        <v>!</v>
      </c>
      <c r="F981" t="str">
        <f t="shared" si="87"/>
        <v>!</v>
      </c>
    </row>
    <row r="982" spans="3:6" x14ac:dyDescent="0.25">
      <c r="C982" t="str">
        <f t="shared" si="86"/>
        <v>!</v>
      </c>
      <c r="F982" t="str">
        <f t="shared" si="87"/>
        <v>!</v>
      </c>
    </row>
    <row r="983" spans="3:6" x14ac:dyDescent="0.25">
      <c r="C983" t="str">
        <f t="shared" si="86"/>
        <v>!</v>
      </c>
      <c r="F983" t="str">
        <f t="shared" si="87"/>
        <v>!</v>
      </c>
    </row>
    <row r="984" spans="3:6" x14ac:dyDescent="0.25">
      <c r="C984" t="str">
        <f t="shared" si="86"/>
        <v>!</v>
      </c>
      <c r="F984" t="str">
        <f t="shared" si="87"/>
        <v>!</v>
      </c>
    </row>
    <row r="985" spans="3:6" x14ac:dyDescent="0.25">
      <c r="C985" t="str">
        <f t="shared" si="86"/>
        <v>!</v>
      </c>
      <c r="F985" t="str">
        <f t="shared" si="87"/>
        <v>!</v>
      </c>
    </row>
    <row r="986" spans="3:6" x14ac:dyDescent="0.25">
      <c r="C986" t="str">
        <f t="shared" si="86"/>
        <v>!</v>
      </c>
      <c r="F986" t="str">
        <f t="shared" si="87"/>
        <v>!</v>
      </c>
    </row>
    <row r="987" spans="3:6" x14ac:dyDescent="0.25">
      <c r="C987" t="str">
        <f t="shared" si="86"/>
        <v>!</v>
      </c>
      <c r="F987" t="str">
        <f t="shared" si="87"/>
        <v>!</v>
      </c>
    </row>
    <row r="988" spans="3:6" x14ac:dyDescent="0.25">
      <c r="C988" t="str">
        <f t="shared" si="86"/>
        <v>!</v>
      </c>
      <c r="F988" t="str">
        <f t="shared" si="87"/>
        <v>!</v>
      </c>
    </row>
    <row r="989" spans="3:6" x14ac:dyDescent="0.25">
      <c r="C989" t="str">
        <f t="shared" si="86"/>
        <v>!</v>
      </c>
      <c r="F989" t="str">
        <f t="shared" si="87"/>
        <v>!</v>
      </c>
    </row>
    <row r="990" spans="3:6" x14ac:dyDescent="0.25">
      <c r="C990" t="str">
        <f t="shared" si="86"/>
        <v>!</v>
      </c>
      <c r="F990" t="str">
        <f t="shared" si="87"/>
        <v>!</v>
      </c>
    </row>
    <row r="991" spans="3:6" x14ac:dyDescent="0.25">
      <c r="C991" t="str">
        <f t="shared" si="86"/>
        <v>!</v>
      </c>
      <c r="F991" t="str">
        <f t="shared" si="87"/>
        <v>!</v>
      </c>
    </row>
    <row r="992" spans="3:6" x14ac:dyDescent="0.25">
      <c r="C992" t="str">
        <f t="shared" si="86"/>
        <v>!</v>
      </c>
      <c r="F992" t="str">
        <f t="shared" si="87"/>
        <v>!</v>
      </c>
    </row>
    <row r="993" spans="3:6" x14ac:dyDescent="0.25">
      <c r="C993" t="str">
        <f t="shared" si="86"/>
        <v>!</v>
      </c>
      <c r="F993" t="str">
        <f t="shared" si="87"/>
        <v>!</v>
      </c>
    </row>
    <row r="994" spans="3:6" x14ac:dyDescent="0.25">
      <c r="C994" t="str">
        <f t="shared" si="86"/>
        <v>!</v>
      </c>
      <c r="F994" t="str">
        <f t="shared" si="87"/>
        <v>!</v>
      </c>
    </row>
    <row r="995" spans="3:6" x14ac:dyDescent="0.25">
      <c r="C995" t="str">
        <f t="shared" si="86"/>
        <v>!</v>
      </c>
      <c r="F995" t="str">
        <f t="shared" si="87"/>
        <v>!</v>
      </c>
    </row>
    <row r="996" spans="3:6" x14ac:dyDescent="0.25">
      <c r="C996" t="str">
        <f t="shared" si="86"/>
        <v>!</v>
      </c>
      <c r="F996" t="str">
        <f t="shared" si="87"/>
        <v>!</v>
      </c>
    </row>
    <row r="997" spans="3:6" x14ac:dyDescent="0.25">
      <c r="C997" t="str">
        <f t="shared" si="86"/>
        <v>!</v>
      </c>
      <c r="F997" t="str">
        <f t="shared" si="87"/>
        <v>!</v>
      </c>
    </row>
    <row r="998" spans="3:6" x14ac:dyDescent="0.25">
      <c r="C998" t="str">
        <f t="shared" si="86"/>
        <v>!</v>
      </c>
      <c r="F998" t="str">
        <f t="shared" si="87"/>
        <v>!</v>
      </c>
    </row>
    <row r="999" spans="3:6" x14ac:dyDescent="0.25">
      <c r="C999" t="str">
        <f t="shared" si="86"/>
        <v>!</v>
      </c>
      <c r="F999" t="str">
        <f t="shared" si="87"/>
        <v>!</v>
      </c>
    </row>
  </sheetData>
  <mergeCells count="1">
    <mergeCell ref="V1:CJ1"/>
  </mergeCells>
  <hyperlinks>
    <hyperlink ref="A47" r:id="rId1" xr:uid="{5830C0C0-9C9C-4DBC-8D42-D77AA2685848}"/>
    <hyperlink ref="A48" r:id="rId2" xr:uid="{BFE9EAF7-2A3B-4A95-8C41-0728281EC806}"/>
    <hyperlink ref="A49" r:id="rId3" xr:uid="{1C3B1E0E-B6F3-46D0-843A-122DDBD18317}"/>
    <hyperlink ref="A50" r:id="rId4" xr:uid="{05D71F4E-5706-4F49-8DBB-34509E874296}"/>
    <hyperlink ref="A51" r:id="rId5" xr:uid="{D005F0E7-68FD-477D-B06A-09B7BE1EBDC5}"/>
    <hyperlink ref="A52" r:id="rId6" xr:uid="{237F7807-1E23-4D2A-9835-1D40D3029711}"/>
    <hyperlink ref="A53" r:id="rId7" xr:uid="{FF5DCE1B-8DCB-43C8-85AC-45E7F2EC6A4F}"/>
    <hyperlink ref="A54" r:id="rId8" xr:uid="{AD3364C0-6E52-42E6-B9C1-1283548817D8}"/>
    <hyperlink ref="A55" r:id="rId9" xr:uid="{979B1FDF-1936-4297-82A9-848553AB2B86}"/>
    <hyperlink ref="A56" r:id="rId10" xr:uid="{585F66FA-CD90-44DD-88CC-FF21158813E9}"/>
    <hyperlink ref="A57" r:id="rId11" xr:uid="{C765F043-E2FA-46BA-9CB5-00BABDD08862}"/>
    <hyperlink ref="A58" r:id="rId12" xr:uid="{888CF4DB-9F8E-428E-AE41-06DCF2D5DBC6}"/>
    <hyperlink ref="A80" r:id="rId13" xr:uid="{79215800-F1FF-4736-8F8C-A85426FA1DD5}"/>
    <hyperlink ref="A81" r:id="rId14" xr:uid="{BEC0899E-9146-43A1-8E0A-BD102664983F}"/>
    <hyperlink ref="D82" r:id="rId15" xr:uid="{E0631041-73E4-49C7-BBCD-39E1E9CC56AD}"/>
    <hyperlink ref="D114" r:id="rId16" xr:uid="{1AC42FD5-6DF7-4816-A357-3B54B06D6A99}"/>
    <hyperlink ref="D160" r:id="rId17" xr:uid="{1554ABED-FCB2-4C1C-B064-5816D683A990}"/>
    <hyperlink ref="D166" r:id="rId18" xr:uid="{B8696228-E7B2-4DD4-9139-A95F289A8012}"/>
    <hyperlink ref="D198" r:id="rId19" xr:uid="{A193A8A0-C069-4176-9374-2226472DB212}"/>
    <hyperlink ref="A198" r:id="rId20" xr:uid="{11B09CDA-0497-43AF-81C2-18F0D8958E84}"/>
    <hyperlink ref="A199" r:id="rId21" xr:uid="{91B38EFD-CCE2-4A6A-B898-1DBB1DE0DCD1}"/>
    <hyperlink ref="A200" r:id="rId22" xr:uid="{EABE1E80-DC9C-45B6-8BD2-DAF9F70B7437}"/>
    <hyperlink ref="A201" r:id="rId23" xr:uid="{C0653690-B08D-49C9-BBA4-FBD47D443371}"/>
    <hyperlink ref="A202" r:id="rId24" xr:uid="{8C101E9A-D682-491B-868C-E4E404411BAF}"/>
    <hyperlink ref="A203" r:id="rId25" xr:uid="{36D2C754-2163-4D3B-A64E-F7845924F2A8}"/>
    <hyperlink ref="D202" r:id="rId26" xr:uid="{6748909D-5C99-452D-80A6-752D96D86370}"/>
    <hyperlink ref="A206" r:id="rId27" xr:uid="{D42AE42D-9DC4-42CC-86A2-1D45889E45A5}"/>
    <hyperlink ref="A207" r:id="rId28" xr:uid="{35531E57-29AD-4E3D-A2C3-5E44AA752023}"/>
    <hyperlink ref="A208" r:id="rId29" xr:uid="{06B4BAD6-9141-4C31-86F1-E2DE8C353970}"/>
    <hyperlink ref="A209" r:id="rId30" xr:uid="{A62DBE78-B402-4915-B147-B9C2C65FA1F9}"/>
    <hyperlink ref="D208" r:id="rId31" xr:uid="{8A4C6A64-CB97-45AF-A515-57E8C80F9B4B}"/>
    <hyperlink ref="A210" r:id="rId32" xr:uid="{A93DB923-47AD-4877-86F2-FEDA7807D0EE}"/>
    <hyperlink ref="A211" r:id="rId33" xr:uid="{1F9BEE8F-DCE1-4994-96D9-F869825B8CCA}"/>
    <hyperlink ref="A212" r:id="rId34" xr:uid="{9C3BF9FC-1AF4-4615-9154-E7AF106C4F8F}"/>
    <hyperlink ref="A213" r:id="rId35" xr:uid="{2E8623E8-0646-4FB2-9A44-B34B60A350D8}"/>
    <hyperlink ref="D212" r:id="rId36" xr:uid="{032E2A20-0C4C-4DC3-964F-0B8AE86E0251}"/>
    <hyperlink ref="D213" r:id="rId37" xr:uid="{5778BD04-FDE7-410C-8871-2316287FE2A7}"/>
    <hyperlink ref="A214" r:id="rId38" xr:uid="{183611AF-0058-4512-B4E5-93E902B94DB8}"/>
    <hyperlink ref="A215" r:id="rId39" xr:uid="{FC2C277E-0154-42C3-9A90-AD0A5D0A535A}"/>
    <hyperlink ref="D229" r:id="rId40" xr:uid="{A78CC53A-EC7B-4E6C-AECB-770F9270EDE1}"/>
    <hyperlink ref="D230" r:id="rId41" xr:uid="{FA8B28A9-73BB-4DC2-A426-221F4DFE86FE}"/>
    <hyperlink ref="A231" r:id="rId42" xr:uid="{1F23DDD1-D475-45E6-BA6A-CC94478FF3E2}"/>
    <hyperlink ref="A232" r:id="rId43" xr:uid="{816A1A3D-B603-49BD-9E3D-5035256CE069}"/>
    <hyperlink ref="D233" r:id="rId44" xr:uid="{0D34350C-94DB-4CE8-9C0A-11F8D75C6265}"/>
    <hyperlink ref="D234" r:id="rId45" xr:uid="{4DA72C50-FC26-4F7B-8934-A26F26913C8B}"/>
    <hyperlink ref="A249" r:id="rId46" xr:uid="{2BF906FB-6AF6-4525-A288-EC46EB5A1C62}"/>
    <hyperlink ref="A250" r:id="rId47" xr:uid="{82BF35C0-542F-462B-A67F-8A0C65932997}"/>
    <hyperlink ref="D249" r:id="rId48" xr:uid="{D4578715-E2D7-4F89-A1C0-39254513A6A9}"/>
    <hyperlink ref="D259" r:id="rId49" xr:uid="{8BDA86A0-62B2-4BD6-86A3-8080F26DA544}"/>
    <hyperlink ref="D260" r:id="rId50" xr:uid="{291C63B5-E39A-4772-AEDD-DB327373D153}"/>
    <hyperlink ref="D261" r:id="rId51" xr:uid="{64AC5B98-EE37-4F9A-A636-D624809A6260}"/>
    <hyperlink ref="D262" r:id="rId52" xr:uid="{6FFB9816-E904-463C-8E3E-31F8BD221C15}"/>
    <hyperlink ref="D265" r:id="rId53" xr:uid="{5ED2EF06-F0E7-4D9B-BB87-CF5DC5E0D7FA}"/>
    <hyperlink ref="D266" r:id="rId54" xr:uid="{543852D3-EE41-488B-8730-32AD5E2A15F8}"/>
    <hyperlink ref="D267" r:id="rId55" xr:uid="{27C65DD5-A987-4122-80F4-4871B5E1F19A}"/>
    <hyperlink ref="A278" r:id="rId56" xr:uid="{32F04402-F548-4D6D-9A9D-A8C117DB4783}"/>
    <hyperlink ref="D279" r:id="rId57" xr:uid="{27950EC9-5CB2-49DE-8296-F3BE247F28E4}"/>
    <hyperlink ref="A279" r:id="rId58" xr:uid="{0DEED57D-A271-442B-9922-3D87FB0A1137}"/>
    <hyperlink ref="D280" r:id="rId59" xr:uid="{A4A7183E-0927-4C5C-BDDF-F14AC7725536}"/>
    <hyperlink ref="A280" r:id="rId60" xr:uid="{C55FAE84-0BFA-465E-8218-FD1B4912E9C3}"/>
    <hyperlink ref="A281" r:id="rId61" xr:uid="{9F2F5D23-D605-4804-992B-5F0E4708CD8A}"/>
    <hyperlink ref="A282" r:id="rId62" xr:uid="{2009C26C-6B89-478D-B484-5985D641E370}"/>
    <hyperlink ref="A283" r:id="rId63" xr:uid="{EC330561-6BA3-44D1-A282-F6643F349D8B}"/>
    <hyperlink ref="A284" r:id="rId64" xr:uid="{21A63400-D1F0-4632-9A52-07B5D5B3EAF6}"/>
    <hyperlink ref="D283" r:id="rId65" xr:uid="{3CC567BA-116A-44C9-8037-CCB14E4C958D}"/>
    <hyperlink ref="D284" r:id="rId66" xr:uid="{D1734D14-2EFB-4E46-8F4E-134BC5653FE3}"/>
    <hyperlink ref="D281" r:id="rId67" xr:uid="{85C71137-3B70-43F7-8F24-5B29FDB9975C}"/>
    <hyperlink ref="A285:A287" r:id="rId68" display="https://lazy-guy.github.io/reversi/index.html" xr:uid="{26F3673F-BE23-42FF-AB73-7966D62BC2FA}"/>
    <hyperlink ref="D287" r:id="rId69" xr:uid="{A19860C5-8103-4BE5-BBF8-A9C59C3742E7}"/>
    <hyperlink ref="D285" r:id="rId70" xr:uid="{90D46064-7437-40B4-A783-665D4786CD1F}"/>
    <hyperlink ref="D288" r:id="rId71" xr:uid="{02973A90-EE57-4308-9F98-5A13D2A378C7}"/>
    <hyperlink ref="D294" r:id="rId72" xr:uid="{3FAE1A67-9BDB-428F-993C-AE8EEBFBCA3D}"/>
    <hyperlink ref="D293" r:id="rId73" xr:uid="{6D855B70-7E8B-476D-94F9-C1A9FDFE4CD7}"/>
    <hyperlink ref="D290" r:id="rId74" xr:uid="{2A2FB967-1A51-42D5-9B20-89E85A13AA29}"/>
    <hyperlink ref="A288:A294" r:id="rId75" display="https://www.eothello.com/" xr:uid="{D467CB5B-9A7B-45F8-9E7B-3E73F102C1B3}"/>
    <hyperlink ref="D295" r:id="rId76" xr:uid="{2B38E13A-0585-44A7-B5CC-7F9FDC709BB7}"/>
    <hyperlink ref="D296" r:id="rId77" xr:uid="{263330EF-2236-4B60-88FD-70BDC7B9FE91}"/>
    <hyperlink ref="D304" r:id="rId78" xr:uid="{03964074-FD6D-43E9-8512-B9B6D7B57A14}"/>
    <hyperlink ref="D303" r:id="rId79" xr:uid="{F1B14766-9D97-4F2D-ADC7-FC4AD93B8916}"/>
    <hyperlink ref="D300" r:id="rId80" xr:uid="{62D023DF-E512-4E80-A92A-1F5D81BFE61D}"/>
    <hyperlink ref="D298" r:id="rId81" xr:uid="{819B1683-DCCC-42CB-909E-1C3953F31F20}"/>
    <hyperlink ref="D306" r:id="rId82" xr:uid="{E2D8ED62-A2F7-4004-AB4F-74A59E9A3649}"/>
    <hyperlink ref="D308" r:id="rId83" xr:uid="{B853095B-F9CB-4310-8EA1-FDD29E49D31D}"/>
    <hyperlink ref="D307" r:id="rId84" xr:uid="{A14076A1-6896-4296-B55D-12AE66D1933A}"/>
    <hyperlink ref="A309" r:id="rId85" xr:uid="{C1443A2B-1D8A-4BE0-B54E-FA10F430D1CB}"/>
    <hyperlink ref="D309" r:id="rId86" xr:uid="{88D02D8C-C10E-4004-AD2F-00ED85113A57}"/>
    <hyperlink ref="D311" r:id="rId87" xr:uid="{C2C19D49-DB8C-4BFD-BFE1-F7E6C330FE3F}"/>
    <hyperlink ref="D312" r:id="rId88" xr:uid="{AFECDB72-1BD3-4920-867A-6553CC906E12}"/>
    <hyperlink ref="D314" r:id="rId89" xr:uid="{0FCE51FC-A6EF-46CA-A01E-EA1C63B52D1A}"/>
    <hyperlink ref="D313" r:id="rId90" xr:uid="{13636228-2259-4F19-BAE7-2FEA492368B7}"/>
    <hyperlink ref="D316" r:id="rId91" xr:uid="{42791B9B-7641-4343-AA30-B8568B1C1A96}"/>
    <hyperlink ref="D315" r:id="rId92" xr:uid="{F8BD57F7-BFBE-4AC0-B4A2-73D2BF99E4A0}"/>
    <hyperlink ref="A317" r:id="rId93" xr:uid="{F2A1A3CD-932B-474D-A8BC-B8E0506BD754}"/>
    <hyperlink ref="A318" r:id="rId94" xr:uid="{8D05B5DF-9721-4255-85E3-684FA88C27DB}"/>
    <hyperlink ref="D318" r:id="rId95" xr:uid="{A1DA03D2-AAC3-4F15-A44E-8F1A69E75155}"/>
    <hyperlink ref="D317" r:id="rId96" xr:uid="{DA016E4E-8A0B-4427-8E7B-A901B95117F0}"/>
    <hyperlink ref="D321" r:id="rId97" xr:uid="{9B3B3AB0-DFF0-46DE-8FDC-EC4E7907FB45}"/>
    <hyperlink ref="D325" r:id="rId98" xr:uid="{FCF434DA-0360-4999-AD5D-D2E5055BDE81}"/>
    <hyperlink ref="D326" r:id="rId99" xr:uid="{1C7C284E-A6A4-4E95-8436-3FAC81A05513}"/>
    <hyperlink ref="D327" r:id="rId100" xr:uid="{1B8FF2AE-A40A-41CC-90E8-EC177891DF85}"/>
    <hyperlink ref="D329" r:id="rId101" xr:uid="{5878ABF5-0C87-4872-9F88-18B84A9902BC}"/>
    <hyperlink ref="D330" r:id="rId102" xr:uid="{2E21A0E4-1702-4A2C-9359-73B7964B50EB}"/>
    <hyperlink ref="D332" r:id="rId103" xr:uid="{3056C539-04F0-49B9-A7FA-84A15A20A2AB}"/>
    <hyperlink ref="D335" r:id="rId104" xr:uid="{575CCE68-706F-46B9-ADFA-B5BB4ED31240}"/>
    <hyperlink ref="D334" r:id="rId105" xr:uid="{ACA1173C-7D19-4752-9476-1123AF006733}"/>
    <hyperlink ref="D339" r:id="rId106" xr:uid="{77B8B4BC-072E-4B4D-A927-449881E602B5}"/>
    <hyperlink ref="D337" r:id="rId107" xr:uid="{AA29A61B-91F3-44CD-9F27-32A480679B59}"/>
    <hyperlink ref="D338" r:id="rId108" xr:uid="{C4821E72-197C-45F0-94C2-E45410F114E4}"/>
    <hyperlink ref="A336" r:id="rId109" display="http://www.midnightbeach.com/jon/ReversiScript/" xr:uid="{EF1F4A39-3100-46A3-8C44-6BD959A6E7D6}"/>
    <hyperlink ref="A337" r:id="rId110" display="http://www.midnightbeach.com/jon/ReversiScript/" xr:uid="{768B15E2-BF06-4FAF-8BFD-E032BD74EFE3}"/>
    <hyperlink ref="A338" r:id="rId111" display="http://www.midnightbeach.com/jon/ReversiScript/" xr:uid="{4AA6294A-79F9-4604-A93E-E5C74247D9FB}"/>
    <hyperlink ref="A339" r:id="rId112" display="http://www.midnightbeach.com/jon/ReversiScript/" xr:uid="{395BFDBD-5A80-4DAC-8053-7ECEFDC3A9BA}"/>
    <hyperlink ref="A340" r:id="rId113" display="http://www.midnightbeach.com/jon/ReversiScript/" xr:uid="{76CD062C-BFF8-4DED-A29C-3979AA84F9F2}"/>
    <hyperlink ref="D342" r:id="rId114" xr:uid="{86076D8C-D147-4681-B9D9-0350BC44350F}"/>
    <hyperlink ref="D343" r:id="rId115" xr:uid="{FBCC0C22-5176-4CB6-A13C-1812873C65A2}"/>
    <hyperlink ref="D344" r:id="rId116" xr:uid="{72844B65-55FC-4825-91DE-4A3619FA3C3F}"/>
    <hyperlink ref="A341" r:id="rId117" display="https://www.hanshq.net/files/othello/web/web_othello.html" xr:uid="{9AB0B013-2145-44FB-9805-0FCF24498467}"/>
    <hyperlink ref="A342" r:id="rId118" display="https://www.hanshq.net/files/othello/web/web_othello.html" xr:uid="{6C3932D3-0D37-4E0C-A51A-FC396CE604F1}"/>
    <hyperlink ref="A343" r:id="rId119" display="https://www.hanshq.net/files/othello/web/web_othello.html" xr:uid="{B6682023-8E11-494A-9FE7-EA101A8E4104}"/>
    <hyperlink ref="A344" r:id="rId120" display="https://www.hanshq.net/files/othello/web/web_othello.html" xr:uid="{1D822FAD-2369-4538-9EC0-5172509C6A42}"/>
    <hyperlink ref="A345" r:id="rId121" display="https://www.hanshq.net/files/othello/web/web_othello.html" xr:uid="{70D8E974-7111-4A49-BCEC-ADA5698DC333}"/>
    <hyperlink ref="D347" r:id="rId122" xr:uid="{3935F4A1-D032-4E88-B65F-24E7BDA1FF91}"/>
    <hyperlink ref="D351" r:id="rId123" xr:uid="{BDF739BF-1163-40D6-9A71-6CF4D42738CA}"/>
    <hyperlink ref="D348" r:id="rId124" xr:uid="{D700DA76-5FD9-4352-A028-4C5992D30BBD}"/>
    <hyperlink ref="D356" r:id="rId125" xr:uid="{78F54765-0847-417B-8A13-2E3C6B60DBFF}"/>
    <hyperlink ref="D353" r:id="rId126" xr:uid="{541F6233-85A7-4D02-98EA-D2906FA7F8DB}"/>
    <hyperlink ref="D354" r:id="rId127" xr:uid="{F4309B84-7B07-4C09-92FA-D868FBEC9D84}"/>
    <hyperlink ref="D360" r:id="rId128" xr:uid="{96DADF43-5CBA-4BA4-BC05-C1DC6228DCD5}"/>
    <hyperlink ref="D357" r:id="rId129" xr:uid="{14277761-297E-4696-9B7A-F1FFB6175A0E}"/>
    <hyperlink ref="D359" r:id="rId130" xr:uid="{2228CF5F-4DA0-4FD9-96C2-CC6CAC73D3AF}"/>
    <hyperlink ref="D366" r:id="rId131" xr:uid="{1F12B64B-935B-4929-8A77-27B9F0F3967E}"/>
    <hyperlink ref="D364" r:id="rId132" xr:uid="{61E0AFF1-9351-4E20-9078-A6527B1ED55A}"/>
    <hyperlink ref="A362" r:id="rId133" display="https://kana.github.io/othello-js/" xr:uid="{AB365BA1-AE30-4056-A519-99C9F1ABCD34}"/>
    <hyperlink ref="A363" r:id="rId134" display="https://kana.github.io/othello-js/" xr:uid="{D034345F-113F-4136-99CC-7BFE1912BC9E}"/>
    <hyperlink ref="A364" r:id="rId135" display="https://kana.github.io/othello-js/" xr:uid="{193F846A-06DC-4DF0-AF79-077E67C1A005}"/>
    <hyperlink ref="A365" r:id="rId136" display="https://kana.github.io/othello-js/" xr:uid="{BCDC24B5-33C7-4344-9CB2-B64B8A5AC653}"/>
    <hyperlink ref="A366" r:id="rId137" display="https://kana.github.io/othello-js/" xr:uid="{C80E2061-1336-47DF-87FF-FBD7622B71BF}"/>
    <hyperlink ref="D362" r:id="rId138" xr:uid="{A5CD00AF-1A1B-428E-BDB4-1B0A5D1E07ED}"/>
    <hyperlink ref="D367" r:id="rId139" xr:uid="{2CCF8791-10C2-4E1F-AECC-895B143397B8}"/>
    <hyperlink ref="D368" r:id="rId140" xr:uid="{F2F6BF7F-A075-432E-A486-86105CE9559A}"/>
    <hyperlink ref="D369" r:id="rId141" xr:uid="{E35CA809-843D-4634-890D-9D1CDFBB7E0F}"/>
    <hyperlink ref="A372" r:id="rId142" xr:uid="{A32CBF5A-1636-45EB-9AED-70456C7EB58A}"/>
    <hyperlink ref="D372" r:id="rId143" xr:uid="{B837A510-72AF-4697-8AD3-DAFF84D90B78}"/>
    <hyperlink ref="D373" r:id="rId144" display="http://www.interjeux.net/jeux/othello/index_fr.html" xr:uid="{CE6C929C-46C9-4159-AEFF-5EB6703FE5B9}"/>
    <hyperlink ref="A373" r:id="rId145" xr:uid="{32D5B661-9F05-4C93-A9A6-689A27EC837E}"/>
    <hyperlink ref="A374" r:id="rId146" xr:uid="{397BB1A6-44B4-48E6-84FA-F169640425FB}"/>
    <hyperlink ref="D375" r:id="rId147" xr:uid="{7DEE610B-F91E-4563-A412-32E8B9265809}"/>
    <hyperlink ref="D377" r:id="rId148" xr:uid="{BC5DC0AF-24CD-45CD-A4B6-799BE2FA9248}"/>
    <hyperlink ref="D379" r:id="rId149" xr:uid="{F32043AA-E0DE-4672-BFE3-3DE2FB4FB471}"/>
    <hyperlink ref="D381" r:id="rId150" xr:uid="{EA9E4267-A550-4EE8-BB87-BB37D4EC0680}"/>
    <hyperlink ref="D382" r:id="rId151" xr:uid="{9755232F-F955-46E9-9B70-F90107EDE210}"/>
    <hyperlink ref="A383" r:id="rId152" xr:uid="{9BB39D32-0FDD-4DFB-B1CF-EE2C268CCC81}"/>
    <hyperlink ref="D383" r:id="rId153" xr:uid="{C10D3E01-CADC-4EF3-847E-9567C37323E8}"/>
    <hyperlink ref="A384" r:id="rId154" xr:uid="{6A98230F-C33C-4242-B0D6-5C61AE93F0DF}"/>
    <hyperlink ref="A385" r:id="rId155" xr:uid="{D683C602-04C7-4944-93B7-09B52367309D}"/>
    <hyperlink ref="D385" r:id="rId156" xr:uid="{EA57E6E0-1A76-470E-9BB5-8003F07F6BAE}"/>
    <hyperlink ref="A386" r:id="rId157" xr:uid="{7BF25339-D67D-4C18-B08E-57C25C8F1F19}"/>
    <hyperlink ref="D387" r:id="rId158" xr:uid="{071638B0-8BB7-4477-92B6-B4716F28A1A6}"/>
    <hyperlink ref="D388" r:id="rId159" xr:uid="{C4521DF8-BA7C-4AD3-B491-81B32F3F69A0}"/>
    <hyperlink ref="D389" r:id="rId160" xr:uid="{2E29A145-D97E-4C3F-BEB3-EBE2E6FB4C77}"/>
    <hyperlink ref="A387" r:id="rId161" xr:uid="{86A3E7F1-BCB2-47CF-A1B7-F9C74BB0299D}"/>
    <hyperlink ref="D391" r:id="rId162" xr:uid="{658C27F7-2E90-46B5-A10D-B8440FEE5391}"/>
    <hyperlink ref="D393" r:id="rId163" xr:uid="{05C05553-C74F-4B2F-825D-A3CA20D998EB}"/>
    <hyperlink ref="D392" r:id="rId164" xr:uid="{0692922A-7C28-47E3-B6EA-6ED52C35E227}"/>
    <hyperlink ref="D390" r:id="rId165" xr:uid="{73BFD6BE-46CA-4214-8928-29FFCE05BC3F}"/>
    <hyperlink ref="D397" r:id="rId166" xr:uid="{5CD55D63-2EB0-4D42-BC41-02A3F4E5E9D5}"/>
    <hyperlink ref="A390" r:id="rId167" display="http://www.midnightbeach.com/jon/ReversiScript/" xr:uid="{497E93AC-816D-4779-A5CA-58C4653F921D}"/>
    <hyperlink ref="A391" r:id="rId168" display="http://www.midnightbeach.com/jon/ReversiScript/" xr:uid="{66F21E6F-10B4-417A-8D3D-62B4FB037EF1}"/>
    <hyperlink ref="A392" r:id="rId169" display="http://www.midnightbeach.com/jon/ReversiScript/" xr:uid="{6696FCBD-905D-41AD-BCDD-3A1CCA66E277}"/>
    <hyperlink ref="A393" r:id="rId170" display="http://www.midnightbeach.com/jon/ReversiScript/" xr:uid="{DED2E82F-2BB8-47AA-97E7-CDB9D97C5F19}"/>
    <hyperlink ref="A394" r:id="rId171" display="http://www.midnightbeach.com/jon/ReversiScript/" xr:uid="{F555C60E-7D14-4291-A137-5B7389E3A43C}"/>
    <hyperlink ref="A395" r:id="rId172" display="http://www.midnightbeach.com/jon/ReversiScript/" xr:uid="{E8234D83-43B2-49B2-93A5-EA18D7CAC7EC}"/>
    <hyperlink ref="A396" r:id="rId173" display="http://www.midnightbeach.com/jon/ReversiScript/" xr:uid="{35017AAF-78DD-4F26-A7E6-F6DFA7515280}"/>
    <hyperlink ref="A397" r:id="rId174" display="http://www.midnightbeach.com/jon/ReversiScript/" xr:uid="{6C45739E-920B-49A2-8A9F-DFD3D4D8DA02}"/>
    <hyperlink ref="D401" r:id="rId175" xr:uid="{3AB0DA7C-E0FB-45FE-93C9-01841E5B6A2A}"/>
    <hyperlink ref="D400" r:id="rId176" xr:uid="{E435FEF3-A2FF-4F05-A35E-A1CA519FA3B2}"/>
    <hyperlink ref="D402" r:id="rId177" xr:uid="{27FEBC87-5BE8-48C5-AF80-60743681B75A}"/>
    <hyperlink ref="D398" r:id="rId178" xr:uid="{489B82BB-2572-4354-8CA4-2F8F62091876}"/>
    <hyperlink ref="D405" r:id="rId179" xr:uid="{B75E0582-75FB-47FF-BF6C-791303EB8BE2}"/>
    <hyperlink ref="D407" r:id="rId180" xr:uid="{52CABB43-CDA9-4F21-900D-EDBAFDADCAC6}"/>
    <hyperlink ref="A408" r:id="rId181" xr:uid="{FDF9C35E-CB32-4B7C-8A21-3A4E2E20EA89}"/>
    <hyperlink ref="D408" r:id="rId182" xr:uid="{06A4F993-84AC-4235-804B-E6B7BA52759E}"/>
    <hyperlink ref="D409" r:id="rId183" display="https://kana.github.io/othello-js/" xr:uid="{531A0006-481E-4E7C-A6E3-B3AF45CEE77C}"/>
    <hyperlink ref="D410" r:id="rId184" display="https://kana.github.io/othello-js/" xr:uid="{8433854A-AA80-41D0-9417-16F95C0764BE}"/>
    <hyperlink ref="D411" r:id="rId185" display="https://kana.github.io/othello-js/" xr:uid="{B27FCC32-D8A7-4C15-AAFB-BCBC02413D3A}"/>
    <hyperlink ref="D412" r:id="rId186" display="https://kana.github.io/othello-js/" xr:uid="{7B22A2F6-7DC9-4707-959E-3DB1675D7642}"/>
    <hyperlink ref="D413" r:id="rId187" display="https://kana.github.io/othello-js/" xr:uid="{B8DC638F-5604-40B2-AE91-26C4A7EB16E7}"/>
    <hyperlink ref="D414" r:id="rId188" display="https://kana.github.io/othello-js/" xr:uid="{56169A9A-4D63-4CBB-9699-271C446DA3B2}"/>
    <hyperlink ref="A412" r:id="rId189" xr:uid="{017D0777-C8B3-4FD3-A702-6CE30265A4B6}"/>
    <hyperlink ref="D420" r:id="rId190" xr:uid="{C21982BF-D9C6-42C2-A46A-152B88460BEF}"/>
    <hyperlink ref="D416" r:id="rId191" xr:uid="{2266275C-04ED-4BC9-9FCC-2A92D0686157}"/>
    <hyperlink ref="D421" r:id="rId192" xr:uid="{C6BC10B0-1888-4E94-ADDF-DB454B167D2B}"/>
    <hyperlink ref="D419" r:id="rId193" xr:uid="{E2193208-794E-4244-BAFB-FDB2F14055B0}"/>
    <hyperlink ref="D417" r:id="rId194" xr:uid="{52D7FB4D-9903-480C-A378-86838D733397}"/>
    <hyperlink ref="D423" r:id="rId195" xr:uid="{D6BC390F-3E4A-4769-AC7F-54232DDC7816}"/>
    <hyperlink ref="A425" r:id="rId196" xr:uid="{F35FF3FB-5DF0-414B-9F61-A4777AEF6391}"/>
    <hyperlink ref="A426" r:id="rId197" xr:uid="{DE27DCEB-36AF-4409-AF5B-994B36B51A5D}"/>
    <hyperlink ref="A427" r:id="rId198" xr:uid="{02233CEE-D780-49B6-8890-5E87CD5B32DC}"/>
    <hyperlink ref="A429" r:id="rId199" display="http://www.js-games.de/ger/games/othello/lx/play" xr:uid="{78899C3F-631A-4B2F-A4C2-465CA66D055E}"/>
    <hyperlink ref="A431" r:id="rId200" xr:uid="{7CCC4870-BC1A-4364-A3C8-2EECEC56DD5C}"/>
    <hyperlink ref="A432" r:id="rId201" xr:uid="{BC44164C-71D6-44EB-A0F5-09CFE4EF419B}"/>
    <hyperlink ref="A433" r:id="rId202" xr:uid="{1A79A2EC-8C7D-4343-B58B-FF71A212FC5F}"/>
    <hyperlink ref="A435" r:id="rId203" display="http://www.js-games.de/ger/games/othello/lx/play" xr:uid="{7A33B079-CFB2-4E1C-9C65-CD2EE6A66814}"/>
    <hyperlink ref="A437" r:id="rId204" xr:uid="{697D6A13-9812-4A0F-BAE4-B8832E8B06D2}"/>
    <hyperlink ref="A438" r:id="rId205" xr:uid="{78A19468-ED11-4862-AF8E-379A75C72EFC}"/>
    <hyperlink ref="A439" r:id="rId206" xr:uid="{30701CB0-3FB6-4921-915A-6A76C68E44B0}"/>
    <hyperlink ref="A441" r:id="rId207" display="http://www.js-games.de/ger/games/othello/lx/play" xr:uid="{7E2136F2-AD7E-410B-87EC-1823FB2192ED}"/>
    <hyperlink ref="A449" r:id="rId208" xr:uid="{A94B57F5-23B5-4E4B-865E-FBB23354743A}"/>
    <hyperlink ref="A450" r:id="rId209" xr:uid="{AADC41FF-47B7-46AD-9CA7-C67ED088D11C}"/>
    <hyperlink ref="A459" r:id="rId210" xr:uid="{B4255336-94F5-4511-85CA-AD928EB628F2}"/>
    <hyperlink ref="D470" r:id="rId211" xr:uid="{4ECE3F2A-7010-4691-A9E1-FECAFEB56B57}"/>
    <hyperlink ref="D472" r:id="rId212" xr:uid="{F5D81C78-0044-47DB-9F14-B58A75C52FA6}"/>
    <hyperlink ref="D475" r:id="rId213" xr:uid="{A8262B45-7B4F-48BB-85F2-6E83B1054D2C}"/>
    <hyperlink ref="D473" r:id="rId214" xr:uid="{553A979C-8703-4D05-A612-27DFA4BB51F0}"/>
    <hyperlink ref="D478" r:id="rId215" xr:uid="{8D579276-5C5B-4D24-AB99-53E42E05C6A6}"/>
    <hyperlink ref="D474" r:id="rId216" xr:uid="{34AD7AD6-61B5-4A70-AA74-D88885AE01B2}"/>
    <hyperlink ref="D476" r:id="rId217" xr:uid="{F399DC5B-F1ED-489D-B382-0D76FBAEC46A}"/>
    <hyperlink ref="A480" r:id="rId218" xr:uid="{28A632F7-2AEB-4A5A-BE05-C53E2EC9AC4F}"/>
    <hyperlink ref="A481" r:id="rId219" xr:uid="{F10F1892-2F80-4350-A1D7-C96F4CCEF278}"/>
    <hyperlink ref="A482" r:id="rId220" xr:uid="{B9CE1E90-6BEB-4B39-B153-D5765D0B18B9}"/>
    <hyperlink ref="A489" r:id="rId221" xr:uid="{CFD26932-B00F-40A5-ADA8-78BF7DDB7C6F}"/>
    <hyperlink ref="A488" r:id="rId222" xr:uid="{BFF48D5B-ECBF-4560-9228-819592CF15C2}"/>
    <hyperlink ref="A493" r:id="rId223" xr:uid="{15FF7C6E-1F2F-4CD8-93BC-68F1B7920915}"/>
    <hyperlink ref="A494" r:id="rId224" xr:uid="{FF5B8558-76A0-4EC6-B0B9-58C9CFDE14DB}"/>
    <hyperlink ref="D495" r:id="rId225" xr:uid="{56B896F5-8F99-43FF-A251-AEEE0F5C22F3}"/>
    <hyperlink ref="D501" r:id="rId226" xr:uid="{D8304145-7AF8-4753-85BF-8955809C06ED}"/>
    <hyperlink ref="D500" r:id="rId227" xr:uid="{A1F171E9-E4EE-4F4D-806F-1B90F97B2995}"/>
    <hyperlink ref="D504" r:id="rId228" xr:uid="{B6D82705-E8C3-4B3C-A6D4-904A2CCD0D26}"/>
    <hyperlink ref="D503" r:id="rId229" xr:uid="{067DB398-CB26-4A47-B883-AF7BEC289649}"/>
    <hyperlink ref="D506" r:id="rId230" xr:uid="{056D26B7-1906-4F90-B3DE-74D6687AC653}"/>
    <hyperlink ref="D514" r:id="rId231" xr:uid="{39923501-1368-4920-8E6A-B89DA775ED83}"/>
    <hyperlink ref="D508" r:id="rId232" xr:uid="{53A5CF13-732F-4556-8C60-FE25F8BE514F}"/>
    <hyperlink ref="D510" r:id="rId233" xr:uid="{8270A11D-DFFC-4779-A201-F421B52142AF}"/>
    <hyperlink ref="D512" r:id="rId234" xr:uid="{A395C47E-C063-40F0-9140-769FACB4B099}"/>
    <hyperlink ref="D511" r:id="rId235" xr:uid="{B30DE7C9-9900-4A87-99BD-4C046A6BAFFF}"/>
    <hyperlink ref="A515" r:id="rId236" xr:uid="{72FEFC69-7ADA-4971-AF4C-5D49B66E0B6B}"/>
    <hyperlink ref="A516" r:id="rId237" xr:uid="{627120F1-E329-4434-B289-C6ABBA4FD4E2}"/>
    <hyperlink ref="A517" r:id="rId238" xr:uid="{F99FFB0E-1E67-44F1-BFE9-2B5CCB665967}"/>
    <hyperlink ref="A524" r:id="rId239" xr:uid="{29F530B2-2A83-4AD9-8C21-5FC97E54A841}"/>
    <hyperlink ref="A527" r:id="rId240" xr:uid="{9263018F-57D4-4057-839C-7CBCA666A804}"/>
    <hyperlink ref="A522" r:id="rId241" xr:uid="{BE2F889F-7703-4646-B026-DBD6E75BF6AC}"/>
    <hyperlink ref="A523" r:id="rId242" xr:uid="{33B57D7C-64FD-4F7A-8D33-2D352FFA76F0}"/>
    <hyperlink ref="A525" r:id="rId243" xr:uid="{E99AFB39-E87D-4E05-8E0A-0F970DDCBDB6}"/>
    <hyperlink ref="A520" r:id="rId244" xr:uid="{FA31F410-4DD0-4285-B68C-23E196922FC1}"/>
    <hyperlink ref="A526" r:id="rId245" xr:uid="{46601CF0-A976-400E-9C70-433CB89795B4}"/>
    <hyperlink ref="A535" r:id="rId246" xr:uid="{C96F1401-FF96-463E-93AB-F664C16E4F68}"/>
    <hyperlink ref="A538" r:id="rId247" xr:uid="{00A43C5F-1BFC-4D3B-997A-9453812FE863}"/>
    <hyperlink ref="A533" r:id="rId248" xr:uid="{59021D1A-13C2-4C2E-895B-38FB7DD87F4D}"/>
    <hyperlink ref="A534" r:id="rId249" xr:uid="{84C1012D-E067-46BE-A514-4DD38FB96705}"/>
    <hyperlink ref="A536" r:id="rId250" xr:uid="{3D0E7C3F-6F1E-4070-A4CD-9BDEBAB71F0E}"/>
    <hyperlink ref="A531" r:id="rId251" xr:uid="{109BCF51-251E-4C45-8413-3F147E7B477E}"/>
    <hyperlink ref="A537" r:id="rId252" xr:uid="{FAC6CE45-B696-4E6D-8212-4E9BAB704E31}"/>
    <hyperlink ref="A546" r:id="rId253" xr:uid="{6F3B8A6C-971D-47AF-913F-2565477900E6}"/>
    <hyperlink ref="A549" r:id="rId254" xr:uid="{B664DEE5-C9CF-42FD-8505-4E23AF8C0981}"/>
    <hyperlink ref="A544" r:id="rId255" xr:uid="{E16761DE-24C9-4BCE-AFBE-8FC097781626}"/>
    <hyperlink ref="A545" r:id="rId256" xr:uid="{BA5A285B-4370-488F-B764-4F29987EB0F8}"/>
    <hyperlink ref="A547" r:id="rId257" xr:uid="{3108AF47-8B7F-48C5-8DF6-55B4A3C5C0F6}"/>
    <hyperlink ref="A542" r:id="rId258" xr:uid="{AF369402-121D-4D0D-8EC2-C41C7D776742}"/>
    <hyperlink ref="A548" r:id="rId259" xr:uid="{D5A9DDD6-6DD7-4B4B-A94A-3E68BD4F3983}"/>
    <hyperlink ref="D540:D550" r:id="rId260" display="https://www.mathsisfun.com/games/reversi.html" xr:uid="{422EF758-2853-4026-8368-F8E4308CDB3A}"/>
    <hyperlink ref="A557" r:id="rId261" xr:uid="{1CE93EB2-B496-4516-AB27-AA52150187C4}"/>
    <hyperlink ref="A560" r:id="rId262" xr:uid="{E8D2290B-AA4B-4C2D-8E9A-EC6C412ADC23}"/>
    <hyperlink ref="A555" r:id="rId263" xr:uid="{406F593B-007B-4EC7-B373-526A271BD3AF}"/>
    <hyperlink ref="A556" r:id="rId264" xr:uid="{977C8AF1-0464-4D21-BE1A-818E59850883}"/>
    <hyperlink ref="A558" r:id="rId265" xr:uid="{17B972ED-76A6-47B0-A6A6-A94C5C17FC53}"/>
    <hyperlink ref="A553" r:id="rId266" xr:uid="{F26F6C04-DF8C-4D77-B5BB-C083952E67CA}"/>
    <hyperlink ref="A559" r:id="rId267" xr:uid="{E8E7B883-68C3-4E67-8CC6-7E3E95EA3CE1}"/>
    <hyperlink ref="D551" r:id="rId268" xr:uid="{832A8287-AFD5-4067-91E7-BD5B67667F00}"/>
    <hyperlink ref="D552" r:id="rId269" xr:uid="{1215CF3A-6A9B-4B71-AD55-C13665D4E6F4}"/>
    <hyperlink ref="D553" r:id="rId270" xr:uid="{9FD27876-C1CE-4594-A498-00D1CA1E9AD3}"/>
    <hyperlink ref="D554" r:id="rId271" xr:uid="{7951AA65-A1BE-45D4-8CAE-F18777C1B54F}"/>
    <hyperlink ref="D555" r:id="rId272" xr:uid="{F2031B29-C87E-4191-89E9-B719E1BBC9FB}"/>
    <hyperlink ref="D556" r:id="rId273" xr:uid="{5F09B94C-6146-4AA5-9360-31CB4D6F9B60}"/>
    <hyperlink ref="D557" r:id="rId274" xr:uid="{7CAAA0D1-7457-471D-ABA4-4A8BEF59C43C}"/>
    <hyperlink ref="D558" r:id="rId275" xr:uid="{BB31F9E5-5162-4D0A-8141-0E9B6D237E3A}"/>
    <hyperlink ref="D559" r:id="rId276" xr:uid="{B8C02B6C-B6FC-4038-85E4-15ABD5EAECF8}"/>
    <hyperlink ref="D560" r:id="rId277" xr:uid="{CB00C008-370E-4D1A-B841-C3EAAA0B1B55}"/>
    <hyperlink ref="D561" r:id="rId278" xr:uid="{2B34D1F1-994B-4473-9B13-4EA8E4E143F6}"/>
    <hyperlink ref="A568" r:id="rId279" xr:uid="{29DECA8D-5EDB-4696-94D4-EB6D7D800B5F}"/>
    <hyperlink ref="A571" r:id="rId280" xr:uid="{18FE07B7-78F0-4BD9-9942-CAA0ED4D1344}"/>
    <hyperlink ref="A566" r:id="rId281" xr:uid="{523C9DE1-8F6D-40DD-858C-B7F6C3864E82}"/>
    <hyperlink ref="A567" r:id="rId282" xr:uid="{60CFA987-6C39-4C70-BDD1-6F144384AAAD}"/>
    <hyperlink ref="A569" r:id="rId283" xr:uid="{43EE5A87-2F64-4201-8C20-A35FA04B7DC1}"/>
    <hyperlink ref="A564" r:id="rId284" xr:uid="{8DC08A4A-40C8-4824-A1F1-DB50930BC7FF}"/>
    <hyperlink ref="A570" r:id="rId285" xr:uid="{8CAE85EB-0697-4D0D-87D9-C6448EFA22C4}"/>
    <hyperlink ref="D562:D572" r:id="rId286" display="https://www.mathsisfun.com/games/reversi.html" xr:uid="{8BF92B44-ABA3-4346-8001-C68F6A94013E}"/>
    <hyperlink ref="A579" r:id="rId287" xr:uid="{32238233-8123-4E7B-ADEB-4B10403706A8}"/>
    <hyperlink ref="A582" r:id="rId288" xr:uid="{B372F281-8EF2-45C0-A02C-7C8093913A6F}"/>
    <hyperlink ref="A577" r:id="rId289" xr:uid="{4D4925A2-B021-4D76-8C36-1EE073C4A12B}"/>
    <hyperlink ref="A578" r:id="rId290" xr:uid="{0E4C9C9A-87CF-4EB1-92C5-FBD504A14930}"/>
    <hyperlink ref="A580" r:id="rId291" xr:uid="{E76DBC2D-FE2F-44BC-A267-A535345EC063}"/>
    <hyperlink ref="A575" r:id="rId292" xr:uid="{E674EEFE-2148-4523-8C70-E7DCB71BBEF6}"/>
    <hyperlink ref="A581" r:id="rId293" xr:uid="{12A643F2-8173-4A5B-9659-2607EFAD0275}"/>
    <hyperlink ref="D573:D583" r:id="rId294" display="https://www.cs.kent.edu/~jbirk/Web/JavaScript/othello/othello.html" xr:uid="{CBA94162-27C7-40A6-B9EE-707B3FF14944}"/>
    <hyperlink ref="A584" r:id="rId295" xr:uid="{EBFFB00E-6F84-495E-A1E2-318DB83E52DF}"/>
    <hyperlink ref="A585" r:id="rId296" xr:uid="{A2EE33FD-2266-4EF3-8D15-E78F018C51C2}"/>
    <hyperlink ref="A586" r:id="rId297" xr:uid="{DCC8A793-BA5B-40AA-84F9-1E5CE3D4E67A}"/>
    <hyperlink ref="A587" r:id="rId298" xr:uid="{0834B989-D9C1-4346-B4D1-7C1B0E3F12D1}"/>
    <hyperlink ref="A592" r:id="rId299" xr:uid="{887AB84A-EF1C-4971-86DC-515A9F4B081A}"/>
    <hyperlink ref="A595" r:id="rId300" xr:uid="{C1E47E19-81F7-4AE9-B3A7-1C3374A1611B}"/>
    <hyperlink ref="A590" r:id="rId301" xr:uid="{171081BA-AE31-478B-B57D-D3A565D8CF1F}"/>
    <hyperlink ref="A591" r:id="rId302" xr:uid="{4A9D84C6-90B7-4B4B-9AD3-897DE07CAFDA}"/>
    <hyperlink ref="A593" r:id="rId303" xr:uid="{016200B5-7EC8-4D66-A07E-A20B25BEA05D}"/>
    <hyperlink ref="A594" r:id="rId304" xr:uid="{2EA5DFD1-058D-4A9D-AD38-F977C7E9F684}"/>
    <hyperlink ref="A596" r:id="rId305" xr:uid="{3506D791-2A21-45A8-A199-E50E0D183352}"/>
    <hyperlink ref="A597" r:id="rId306" xr:uid="{AA93AECC-149B-4EA1-930F-BACD8E307F7F}"/>
    <hyperlink ref="A598" r:id="rId307" xr:uid="{A66B3AFC-D3C3-4C0C-9930-ACE1C6DC7290}"/>
    <hyperlink ref="A599" r:id="rId308" xr:uid="{D35CECB5-05E5-4DD6-B282-E557A77342FA}"/>
    <hyperlink ref="A604" r:id="rId309" xr:uid="{58C5555D-DBA9-4D43-A155-29603689B33D}"/>
    <hyperlink ref="A607" r:id="rId310" xr:uid="{18BCF051-02B9-4950-8737-6E55C24C2183}"/>
    <hyperlink ref="A602" r:id="rId311" xr:uid="{0F51AD91-54D9-4B8D-88B8-219B7265D242}"/>
    <hyperlink ref="A603" r:id="rId312" xr:uid="{0155CCDA-22F5-4A0E-9992-B54450F64CF8}"/>
    <hyperlink ref="A605" r:id="rId313" xr:uid="{846E18CE-978D-4E4B-98E5-969608D379BC}"/>
    <hyperlink ref="A606" r:id="rId314" xr:uid="{812078D2-657A-4738-B59A-AE330AB3B6C6}"/>
    <hyperlink ref="A608" r:id="rId315" xr:uid="{FFCD7DAB-F15C-483F-97F5-910614526756}"/>
    <hyperlink ref="A609" r:id="rId316" xr:uid="{D824B90E-FB70-4B49-A45F-782F5A2E4F6F}"/>
    <hyperlink ref="A610" r:id="rId317" xr:uid="{16472F91-890E-4637-9F62-572B577D29A4}"/>
    <hyperlink ref="A611" r:id="rId318" xr:uid="{E3750825-EC24-44A2-9BE7-F612F4DA6DA9}"/>
    <hyperlink ref="A616" r:id="rId319" xr:uid="{5BAE3CB7-0C67-49B7-BD14-11CCDA32EBAA}"/>
    <hyperlink ref="A619" r:id="rId320" xr:uid="{D6D68898-17AC-4A57-AB55-895F128FA49B}"/>
    <hyperlink ref="A614" r:id="rId321" xr:uid="{4A3524C3-8A6E-4727-8400-AC8387323D02}"/>
    <hyperlink ref="A615" r:id="rId322" xr:uid="{625867F8-AA76-497B-9617-DB02C9BDF5BC}"/>
    <hyperlink ref="A617" r:id="rId323" xr:uid="{684F92B5-BCB5-493F-82BB-7E4496C5B1B9}"/>
    <hyperlink ref="A618" r:id="rId324" xr:uid="{D32D3710-7C55-4B57-90DF-728FEB02B440}"/>
    <hyperlink ref="A620" r:id="rId325" xr:uid="{06754910-B693-4C05-989E-0E3FB4EDE31B}"/>
    <hyperlink ref="A621" r:id="rId326" xr:uid="{3C85F265-3E4C-409F-87BA-505F2483D953}"/>
    <hyperlink ref="A622" r:id="rId327" xr:uid="{735C2EE9-99D0-44FC-AE21-8190F260882C}"/>
    <hyperlink ref="A623" r:id="rId328" xr:uid="{76BA3DD9-FE59-47A8-906A-AE82C6708039}"/>
    <hyperlink ref="A628" r:id="rId329" xr:uid="{8252A75A-7CDD-4A3E-81E7-7B1B02543699}"/>
    <hyperlink ref="A631" r:id="rId330" xr:uid="{E670F3F2-1271-4C2F-94A1-AA3FCA4600AE}"/>
    <hyperlink ref="A626" r:id="rId331" xr:uid="{808C20C1-70B9-449C-8B0F-2E7B39596E54}"/>
    <hyperlink ref="A627" r:id="rId332" xr:uid="{4B7E4F46-0BBB-46D6-B64B-3FF72EC82471}"/>
    <hyperlink ref="A629" r:id="rId333" xr:uid="{8BEE8AE3-181A-4645-AD60-EF0C2C5B2252}"/>
    <hyperlink ref="A630" r:id="rId334" xr:uid="{8A93127F-5986-4490-82B6-7C724279C8F4}"/>
    <hyperlink ref="D638" r:id="rId335" xr:uid="{FBCC244D-3A1D-447C-B207-862ECE337C9E}"/>
    <hyperlink ref="D634" r:id="rId336" xr:uid="{E34DBE8C-BDE6-4444-98F3-F58D35A96A91}"/>
    <hyperlink ref="A642" r:id="rId337" xr:uid="{5FC3A7AD-0424-4F53-8A05-3C386AADD417}"/>
    <hyperlink ref="A632" r:id="rId338" xr:uid="{E4F1D9AC-496A-49BF-B2A0-5BCF0931FC1F}"/>
    <hyperlink ref="A633" r:id="rId339" xr:uid="{B809D958-DC2C-4668-ADB3-4D4591E7AF96}"/>
    <hyperlink ref="A634" r:id="rId340" xr:uid="{4BED1D18-32A0-4902-9398-CBCAADF10167}"/>
    <hyperlink ref="A635" r:id="rId341" xr:uid="{FB8EF493-9173-4692-916A-123F7381B186}"/>
    <hyperlink ref="A636" r:id="rId342" xr:uid="{5AC12398-A4B4-49A9-A257-52C3AFDF92EF}"/>
    <hyperlink ref="A637" r:id="rId343" xr:uid="{16E8B5FA-A8AB-4B6B-8F31-641A6ED11F4E}"/>
    <hyperlink ref="A638" r:id="rId344" xr:uid="{112D097F-6990-4F20-B651-767FE17541C4}"/>
    <hyperlink ref="A639" r:id="rId345" xr:uid="{9590EA52-848F-413F-B787-99EA80F4945C}"/>
    <hyperlink ref="D640" r:id="rId346" xr:uid="{134F8FA5-3641-44B9-AE36-B3A09585A0E1}"/>
    <hyperlink ref="D641" r:id="rId347" xr:uid="{48242977-85A1-49F2-967D-E4C5D6243F89}"/>
    <hyperlink ref="D642" r:id="rId348" xr:uid="{0A59AFD9-CC3F-486E-82DF-3242464C6392}"/>
    <hyperlink ref="D643" r:id="rId349" xr:uid="{D369205F-D82A-4FAE-9377-98F3FC2DFA98}"/>
    <hyperlink ref="A644" r:id="rId350" xr:uid="{E8B7305E-25C8-4116-874C-FF8789CF788B}"/>
    <hyperlink ref="A645" r:id="rId351" xr:uid="{4CA560A4-21DB-4E89-A13D-EEF5A5B15D37}"/>
    <hyperlink ref="A661" r:id="rId352" xr:uid="{041CBBE3-C9A9-4CE2-AE46-197FBF3CD0E2}"/>
    <hyperlink ref="A662" r:id="rId353" xr:uid="{E85CE6BF-2262-42E6-BF43-EBCB82ACC339}"/>
    <hyperlink ref="A651" r:id="rId354" xr:uid="{8A0B77F1-89E6-4CA5-A23F-CA1621414080}"/>
    <hyperlink ref="A650" r:id="rId355" xr:uid="{E12374B6-E730-4655-9996-E48954B67DFE}"/>
    <hyperlink ref="D655" r:id="rId356" xr:uid="{7F6DA016-D915-4A0C-81FF-02945945C693}"/>
    <hyperlink ref="D657" r:id="rId357" xr:uid="{6DD99DAF-083A-45F4-A035-094213D1C0E5}"/>
    <hyperlink ref="D654" r:id="rId358" xr:uid="{7B7DF2D3-5EFB-49D2-AE69-86BCD4271EC8}"/>
    <hyperlink ref="D656" r:id="rId359" xr:uid="{0947272C-5DB3-43FC-BCD4-D0E9C5009945}"/>
    <hyperlink ref="D645" r:id="rId360" xr:uid="{6D7D597B-C726-403A-8B23-E90889EAC1F6}"/>
    <hyperlink ref="D646" r:id="rId361" xr:uid="{CEF94F2C-58C7-4F7D-9000-12F5FEA6102D}"/>
    <hyperlink ref="D647" r:id="rId362" xr:uid="{B855F8E3-1C1C-4529-9BCF-E1D954D0A274}"/>
    <hyperlink ref="D648" r:id="rId363" xr:uid="{335F033B-FBE5-4C2C-8255-DF09D3E3EAF0}"/>
    <hyperlink ref="D649" r:id="rId364" xr:uid="{AB967960-9CD6-4185-AC73-50DA07094A4A}"/>
    <hyperlink ref="D650" r:id="rId365" xr:uid="{F21ADF8E-04EB-4AF0-9424-CCA432BF5EA8}"/>
    <hyperlink ref="D651" r:id="rId366" xr:uid="{D5B85AF7-B29B-4ABD-9388-D5EA34DDC52B}"/>
    <hyperlink ref="D652" r:id="rId367" xr:uid="{02B46271-7790-40FA-BC35-DF3C5E4C48FC}"/>
    <hyperlink ref="D653" r:id="rId368" xr:uid="{02F4F7C7-6EC2-4ED7-B7C7-85F16765D1EC}"/>
    <hyperlink ref="A654" r:id="rId369" xr:uid="{5B7D79E8-1B60-4E50-A39D-E7C6837F2821}"/>
    <hyperlink ref="A655" r:id="rId370" xr:uid="{6AF500BB-33EC-494B-A9BD-5AC7D715DBDC}"/>
    <hyperlink ref="A656" r:id="rId371" xr:uid="{0B88B473-2171-488E-982D-316289A668C9}"/>
    <hyperlink ref="A657" r:id="rId372" xr:uid="{3054F1AA-E0F7-4E72-8BD3-3E88FD9E888E}"/>
    <hyperlink ref="D658" r:id="rId373" xr:uid="{241B7202-30CB-4CDD-BA60-92D9F4D25434}"/>
    <hyperlink ref="D659" r:id="rId374" xr:uid="{EDDA1D1F-C12E-46F6-94A2-547C83C129F1}"/>
    <hyperlink ref="A660" r:id="rId375" xr:uid="{416DB008-B06D-43C4-8EB5-81D00B470579}"/>
    <hyperlink ref="D661" r:id="rId376" xr:uid="{CE490918-B343-4AE1-9A4B-B8EB1A723672}"/>
    <hyperlink ref="D662" r:id="rId377" xr:uid="{18D653E5-B5DE-43C2-9150-F79C3395036F}"/>
    <hyperlink ref="D663" r:id="rId378" xr:uid="{4E2CBBAC-BEE9-4F0E-A924-A765819057EB}"/>
    <hyperlink ref="A664" r:id="rId379" display="https://www.enil.no/othello" xr:uid="{B5858702-0E9E-4CE9-8757-7266F1BAD770}"/>
    <hyperlink ref="A680" r:id="rId380" xr:uid="{377D528F-6679-4F7C-8D7C-B2288CD776F6}"/>
    <hyperlink ref="A681" r:id="rId381" xr:uid="{D821C60E-8667-4F78-9B4C-1E865F87E8B6}"/>
    <hyperlink ref="A670" r:id="rId382" xr:uid="{8A288864-2003-4EF7-98A7-E7971E5A262E}"/>
    <hyperlink ref="A669" r:id="rId383" xr:uid="{7D6BC55B-BEBC-42C5-AF4B-B5A3DB352678}"/>
    <hyperlink ref="A673" r:id="rId384" xr:uid="{38713D41-BAAC-4E08-BDCC-10CC66BDC0F8}"/>
    <hyperlink ref="A674" r:id="rId385" xr:uid="{AAF3B847-A264-4FB7-9FD9-C2549DBE27BA}"/>
    <hyperlink ref="A675" r:id="rId386" xr:uid="{EA77C4F2-A792-46BC-8E69-0DED67FE5FE5}"/>
    <hyperlink ref="A676" r:id="rId387" xr:uid="{D501E9B8-85E2-4EDB-B7F2-D1C93D275A01}"/>
    <hyperlink ref="A679" r:id="rId388" xr:uid="{C61B2F7C-2386-4F2F-80D3-71DE77626721}"/>
    <hyperlink ref="D674" r:id="rId389" xr:uid="{76F2B08B-6259-4468-8CE4-FACC30A94297}"/>
    <hyperlink ref="D676" r:id="rId390" xr:uid="{2A55E35A-45CE-4F1B-8696-169B5CEA520E}"/>
    <hyperlink ref="D673" r:id="rId391" xr:uid="{AF6F7813-BA10-4B4F-A674-1BC3E0CF03B8}"/>
    <hyperlink ref="D675" r:id="rId392" xr:uid="{3919D092-C732-4B7C-BE42-EAE3FD20FD99}"/>
    <hyperlink ref="D664" r:id="rId393" display="https://www.haxx.se/home/games/othello/index.shtml" xr:uid="{5528807E-2644-4C96-9AAB-72118BA6F74C}"/>
    <hyperlink ref="D665" r:id="rId394" display="https://www.haxx.se/home/games/othello/index.shtml" xr:uid="{508EE23F-342F-4C7A-A60E-31D1F91C122A}"/>
    <hyperlink ref="D666" r:id="rId395" xr:uid="{750476B7-9B13-417A-B3D2-8FAB309DCA2D}"/>
    <hyperlink ref="D667" r:id="rId396" xr:uid="{7622D5E4-1D41-4A03-9F00-84D4BC94EB56}"/>
    <hyperlink ref="D668" r:id="rId397" xr:uid="{1D88B668-B5A4-43CE-A4F1-BC9255B73C00}"/>
    <hyperlink ref="D669" r:id="rId398" xr:uid="{3AED9EE1-374F-4A29-A0C5-DF262ADDEB43}"/>
    <hyperlink ref="D670" r:id="rId399" xr:uid="{D1DDD7A5-BE32-4B95-B2D9-39AE9F6F457E}"/>
    <hyperlink ref="D671" r:id="rId400" xr:uid="{11733C9D-3ADF-42FE-9898-9CB2618D006E}"/>
    <hyperlink ref="D672" r:id="rId401" xr:uid="{71A5FF7D-C5AA-43DB-BB6D-F1F91834B486}"/>
    <hyperlink ref="D677" r:id="rId402" xr:uid="{BE34C33E-9169-4375-8D2A-CC3BA0E183C4}"/>
    <hyperlink ref="D678" r:id="rId403" xr:uid="{B29A9C62-1AEA-4265-97B3-3C6A7AD03D3C}"/>
    <hyperlink ref="D680" r:id="rId404" xr:uid="{CCE92FBB-6705-47B7-96F1-88305C174E18}"/>
    <hyperlink ref="D681" r:id="rId405" xr:uid="{490BEC30-2C57-4BA6-A5F3-5DB42886CA2B}"/>
    <hyperlink ref="D682" r:id="rId406" xr:uid="{EE632E81-4620-45C6-B775-C3D5D60ECEC2}"/>
    <hyperlink ref="D683" r:id="rId407" xr:uid="{12B67057-29A2-4D86-BF68-DFD58844C8EF}"/>
    <hyperlink ref="D690" r:id="rId408" xr:uid="{41789921-33D3-4A36-9708-1530884B7498}"/>
    <hyperlink ref="D687" r:id="rId409" xr:uid="{2E5097D8-CF51-4561-B975-56A9E2CDD256}"/>
    <hyperlink ref="D691" r:id="rId410" xr:uid="{C35890DB-BA80-4890-9A5A-F6ACCED4AA4F}"/>
    <hyperlink ref="D689" r:id="rId411" xr:uid="{46D38AF4-EC7C-40C7-A375-40BBBB949488}"/>
    <hyperlink ref="D692" r:id="rId412" xr:uid="{4513CABC-79D0-43BF-8144-C81A89B68854}"/>
    <hyperlink ref="A683" r:id="rId413" display="https://www.enil.no/othello" xr:uid="{A42D4CFF-4F3E-4AA6-9804-CBD3FC8F144E}"/>
    <hyperlink ref="A684" r:id="rId414" display="https://www.enil.no/othello" xr:uid="{171C4860-63F9-4CA8-8090-A99E685AD7BD}"/>
    <hyperlink ref="A685" r:id="rId415" display="https://www.enil.no/othello" xr:uid="{0E7B63A1-B9CD-4E78-BF5C-DF0EFEE5EAFC}"/>
    <hyperlink ref="A686" r:id="rId416" display="https://www.enil.no/othello" xr:uid="{72985797-E977-4EB7-A111-6F3C152379A2}"/>
    <hyperlink ref="A687" r:id="rId417" display="https://www.enil.no/othello" xr:uid="{803A1311-209E-4D18-8D6F-EE55549A2999}"/>
    <hyperlink ref="A688" r:id="rId418" display="https://www.enil.no/othello" xr:uid="{5EEB08CD-4C13-4BA7-916B-C4BF9EE46C20}"/>
    <hyperlink ref="A689" r:id="rId419" display="https://www.enil.no/othello" xr:uid="{19FB3CC6-8BF3-46F6-B144-C3CD4C5072C6}"/>
    <hyperlink ref="A690" r:id="rId420" display="https://www.enil.no/othello" xr:uid="{00384EC5-71EA-4B0D-B23D-F0822D46E9DE}"/>
    <hyperlink ref="A691" r:id="rId421" display="https://www.enil.no/othello" xr:uid="{827B8C2A-671F-40FD-AEBE-3AC3CF91A74D}"/>
    <hyperlink ref="A692" r:id="rId422" display="https://www.enil.no/othello" xr:uid="{6D17ACB9-3726-4828-97F2-11AEAD9CB339}"/>
    <hyperlink ref="A693" r:id="rId423" xr:uid="{B716EDC2-EF6E-4C82-AEA3-218C825EC576}"/>
    <hyperlink ref="D693" r:id="rId424" xr:uid="{963A9E16-4BE3-4D71-ACDA-996B676A8120}"/>
    <hyperlink ref="D700" r:id="rId425" xr:uid="{3E00A68F-01E1-495C-981D-DF78B369EDC6}"/>
    <hyperlink ref="D697" r:id="rId426" xr:uid="{F128B5B0-B101-4D4C-BD6B-B7B85513D7ED}"/>
    <hyperlink ref="D701" r:id="rId427" xr:uid="{455CE197-6BDA-43EB-B338-6A230E008579}"/>
    <hyperlink ref="D699" r:id="rId428" xr:uid="{F9D1944F-9C36-43E7-AD72-386A6AFE4B0E}"/>
    <hyperlink ref="D702" r:id="rId429" xr:uid="{9C656B48-07BE-4FAC-AD46-E3D6CC40D7F4}"/>
    <hyperlink ref="A694" r:id="rId430" xr:uid="{6E8AE39C-52EE-4F73-8A6E-63D02F7A07CA}"/>
    <hyperlink ref="A695" r:id="rId431" xr:uid="{BFDECA20-552B-4523-8AEC-E1E9F323F121}"/>
    <hyperlink ref="A696" r:id="rId432" xr:uid="{3D11C2D2-96CB-4BCF-A832-925CDA36EB09}"/>
    <hyperlink ref="A697" r:id="rId433" xr:uid="{926C148E-A4FD-4F40-AF32-88AC3560621E}"/>
    <hyperlink ref="A698" r:id="rId434" xr:uid="{3612CC36-E7A9-4E3E-ADD9-60D35D117846}"/>
    <hyperlink ref="A699" r:id="rId435" xr:uid="{31E49026-65D5-45B7-816E-8FE82517F7F2}"/>
    <hyperlink ref="A700" r:id="rId436" xr:uid="{4B7BB199-F6F3-4C85-8BBB-FE1E829CAEAC}"/>
    <hyperlink ref="A701" r:id="rId437" xr:uid="{CE89F8D4-2273-45E2-B1EF-3E81075F9EA6}"/>
    <hyperlink ref="A702" r:id="rId438" xr:uid="{786724F9-8453-401F-9F4F-FF295E354B47}"/>
    <hyperlink ref="A703" r:id="rId439" xr:uid="{5920AC5C-F9CE-4ED6-8FD2-F27E134430E4}"/>
    <hyperlink ref="D703" r:id="rId440" display="https://www.enil.no/othello" xr:uid="{38A1ED7A-A531-4855-8E81-547BDB4C0C4A}"/>
    <hyperlink ref="D708" r:id="rId441" xr:uid="{FFE02D00-5671-4302-8E26-D0FDEB155A79}"/>
    <hyperlink ref="D712" r:id="rId442" xr:uid="{AD9F2A08-ED7B-432A-9FB4-0896F10231E7}"/>
    <hyperlink ref="D715" r:id="rId443" xr:uid="{A31F5F1B-908A-4499-9BE8-AF5858BB75FE}"/>
    <hyperlink ref="D714" r:id="rId444" xr:uid="{5F562947-347F-4075-98C6-DC0C0AF4DBAA}"/>
    <hyperlink ref="D716" r:id="rId445" xr:uid="{977D7621-12B1-437E-A26D-10744C5147B1}"/>
    <hyperlink ref="D717" r:id="rId446" xr:uid="{878B0AB3-2BBD-435A-918F-B3955D90DDBC}"/>
    <hyperlink ref="D719" r:id="rId447" xr:uid="{80116F76-4943-417F-A131-DCEF1CF66DBA}"/>
    <hyperlink ref="A708" r:id="rId448" display="https://www.enil.no/othello" xr:uid="{6126D84F-EE82-46EE-B3B8-F2B759C5173B}"/>
    <hyperlink ref="A709" r:id="rId449" display="https://www.enil.no/othello" xr:uid="{DF2E245F-92F6-45A6-B587-221CBE45D302}"/>
    <hyperlink ref="A710" r:id="rId450" display="https://www.enil.no/othello" xr:uid="{CC32EDDD-3EBB-4F5D-99C7-07F8005BF463}"/>
    <hyperlink ref="A711" r:id="rId451" display="https://www.enil.no/othello" xr:uid="{466A9CA4-4984-48E2-BED3-1EA9806C59F6}"/>
    <hyperlink ref="A712" r:id="rId452" display="https://www.enil.no/othello" xr:uid="{14356414-39DD-4D5F-8EB1-C584806CFAAA}"/>
    <hyperlink ref="A713" r:id="rId453" display="https://www.enil.no/othello" xr:uid="{5F85EE98-8B33-431B-A359-ADEB808F5196}"/>
    <hyperlink ref="A714" r:id="rId454" display="https://www.enil.no/othello" xr:uid="{C037A05A-63BB-44C7-BDE2-B6F1E40224CC}"/>
    <hyperlink ref="A715" r:id="rId455" display="https://www.enil.no/othello" xr:uid="{7673B6EA-3E19-458D-84DF-2FDBF550ACC6}"/>
    <hyperlink ref="A716" r:id="rId456" display="https://www.enil.no/othello" xr:uid="{5BA2A9E0-4703-4B30-8C44-E2CA166E6CEC}"/>
    <hyperlink ref="A717" r:id="rId457" display="https://www.enil.no/othello" xr:uid="{E58E61B1-691D-4035-9ED6-AF62B6D6E69C}"/>
    <hyperlink ref="A718" r:id="rId458" display="https://www.enil.no/othello" xr:uid="{1506A0DF-1418-4B73-802D-9627510E8FAA}"/>
    <hyperlink ref="A719" r:id="rId459" display="https://www.enil.no/othello" xr:uid="{670BE8E3-A0C7-4A60-BF0F-50AAC2DCFD0A}"/>
    <hyperlink ref="A720" r:id="rId460" display="https://www.enil.no/othello" xr:uid="{BBC14198-7ED2-438E-B195-B94808447429}"/>
    <hyperlink ref="A721" r:id="rId461" xr:uid="{DEBFAA16-8CB7-4D68-8D54-5894E9FBE396}"/>
    <hyperlink ref="D721" r:id="rId462" xr:uid="{E69B5AB7-7E86-4335-8F60-255F62094ABD}"/>
    <hyperlink ref="D725" r:id="rId463" xr:uid="{48ADF6E8-4367-4EF1-A84A-86B2978C0447}"/>
    <hyperlink ref="D728" r:id="rId464" xr:uid="{10432D04-541D-4F71-A539-49077EDC707A}"/>
    <hyperlink ref="D727" r:id="rId465" xr:uid="{FD43A1DF-EB77-4F20-96B2-57A5E6E5D134}"/>
    <hyperlink ref="D729" r:id="rId466" xr:uid="{1B80C517-2CF4-4ACB-8515-CF595C864D5A}"/>
    <hyperlink ref="D730" r:id="rId467" xr:uid="{8CD9B26A-7034-47F1-8CB4-4671E97D7D51}"/>
    <hyperlink ref="D732" r:id="rId468" xr:uid="{C5E99902-DDFC-486F-9D13-68672FACC08E}"/>
    <hyperlink ref="A722" r:id="rId469" xr:uid="{471AD313-CB59-403B-851D-FCC9A05EC2BC}"/>
    <hyperlink ref="A723" r:id="rId470" xr:uid="{ECEEF2C1-1EE1-4EA1-BC52-1FA581F0AE7A}"/>
    <hyperlink ref="A724" r:id="rId471" xr:uid="{60A43756-72B5-43D4-AE0D-9F2AFFFFDAA8}"/>
    <hyperlink ref="A725" r:id="rId472" xr:uid="{7FEDFB8C-0A85-452D-9A93-3C40018D91C3}"/>
    <hyperlink ref="A726" r:id="rId473" xr:uid="{DC73390D-CED0-4424-BCD1-1DB13AECAD0F}"/>
    <hyperlink ref="A727" r:id="rId474" xr:uid="{3CAB67DA-101F-44A8-B4FC-0ACDA013F24D}"/>
    <hyperlink ref="A728" r:id="rId475" xr:uid="{E587DDAC-E036-4DB5-BE9F-F57F472C8586}"/>
    <hyperlink ref="A729" r:id="rId476" xr:uid="{E3890416-3DC2-4C29-8359-5B85CC67CAF7}"/>
    <hyperlink ref="A730" r:id="rId477" xr:uid="{196C66FE-6039-4FB3-9A48-9CBDA7F87425}"/>
    <hyperlink ref="A731" r:id="rId478" xr:uid="{727B01BA-DD71-46F1-9B77-D4AF2ED3F96D}"/>
    <hyperlink ref="A732" r:id="rId479" xr:uid="{D1BCFA36-7026-4D19-96B0-899C295680A7}"/>
    <hyperlink ref="A733" r:id="rId480" xr:uid="{F07AF5BC-60E8-4E47-A745-04E6A82852C5}"/>
    <hyperlink ref="D736" r:id="rId481" xr:uid="{F1949D96-CE7F-4DA7-A3E2-AE57E168B99E}"/>
    <hyperlink ref="D734" r:id="rId482" xr:uid="{319F3B77-74C3-4709-B7BE-E30309E1A7D2}"/>
    <hyperlink ref="D738" r:id="rId483" xr:uid="{6ACF1C45-9347-45ED-9B9E-1CB80F9FE871}"/>
    <hyperlink ref="D740" r:id="rId484" xr:uid="{8254C994-B1F2-41EB-96B2-F62D7DDD685A}"/>
    <hyperlink ref="D742" r:id="rId485" xr:uid="{657A09D0-4C30-41C6-B688-180634CCBD8B}"/>
    <hyperlink ref="D745" r:id="rId486" xr:uid="{630A41C4-7249-48AA-AC40-FC1BC92755C0}"/>
    <hyperlink ref="D743" r:id="rId487" xr:uid="{A273C73C-8A43-4A6E-A4BC-BBDF55C1A463}"/>
    <hyperlink ref="D747" r:id="rId488" xr:uid="{4C711B3A-C265-4CFA-ACCE-8469A3236AEF}"/>
    <hyperlink ref="D749" r:id="rId489" xr:uid="{54F95CA1-38BC-4018-AF61-92D5891C8CA1}"/>
    <hyperlink ref="D751" r:id="rId490" xr:uid="{85BA353E-183C-4A50-80F6-08E45BACB638}"/>
    <hyperlink ref="D757" r:id="rId491" xr:uid="{D8B779D6-977A-4B74-8843-BD529C5CB988}"/>
    <hyperlink ref="A760" r:id="rId492" xr:uid="{0411C56B-FE94-4595-B255-F8C213AE31E8}"/>
    <hyperlink ref="D761" r:id="rId493" xr:uid="{83C32EDC-A353-4733-B510-401D5A0E8F7A}"/>
    <hyperlink ref="A762" r:id="rId494" xr:uid="{6964B396-0BD2-4F80-95BE-0304303F85D4}"/>
    <hyperlink ref="D763" r:id="rId495" xr:uid="{ECE2E05D-2492-450B-8170-79327F374E9F}"/>
    <hyperlink ref="A764" r:id="rId496" xr:uid="{5A062539-F782-4A7E-950D-E569A8C7B8B5}"/>
  </hyperlinks>
  <pageMargins left="0.7" right="0.7" top="0.75" bottom="0.75" header="0.3" footer="0.3"/>
  <pageSetup paperSize="9" orientation="portrait" verticalDpi="0" r:id="rId4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Othello engines</vt:lpstr>
      <vt:lpstr>Games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Kenneth Meisingset</dc:creator>
  <cp:lastModifiedBy>Rune Kenneth Meisingset</cp:lastModifiedBy>
  <dcterms:created xsi:type="dcterms:W3CDTF">2023-04-09T18:08:33Z</dcterms:created>
  <dcterms:modified xsi:type="dcterms:W3CDTF">2023-05-28T10:08:32Z</dcterms:modified>
</cp:coreProperties>
</file>